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OB FREELANCE\BERKAS SKRIPSI RAHAYU\"/>
    </mc:Choice>
  </mc:AlternateContent>
  <xr:revisionPtr revIDLastSave="0" documentId="13_ncr:1_{F230D841-4938-47D2-A4D3-CCC9F18C037D}" xr6:coauthVersionLast="47" xr6:coauthVersionMax="47" xr10:uidLastSave="{00000000-0000-0000-0000-000000000000}"/>
  <bookViews>
    <workbookView xWindow="-120" yWindow="-120" windowWidth="20730" windowHeight="11160" activeTab="4" xr2:uid="{8B16768C-088E-4C59-9D81-349FD229EEBE}"/>
  </bookViews>
  <sheets>
    <sheet name="KADAR AIR" sheetId="1" r:id="rId1"/>
    <sheet name="KADAR ABU" sheetId="2" r:id="rId2"/>
    <sheet name="VIT C" sheetId="3" r:id="rId3"/>
    <sheet name="SINERESIS" sheetId="4" r:id="rId4"/>
    <sheet name="TEKSTUR" sheetId="7" r:id="rId5"/>
    <sheet name="COLOUR READER" sheetId="5" r:id="rId6"/>
    <sheet name="ORLEP" sheetId="6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7" l="1"/>
  <c r="J8" i="7"/>
  <c r="H8" i="7"/>
  <c r="G8" i="7"/>
  <c r="F8" i="7"/>
  <c r="E8" i="7"/>
  <c r="I8" i="7" s="1"/>
  <c r="H7" i="7"/>
  <c r="G7" i="7"/>
  <c r="F7" i="7"/>
  <c r="E7" i="7"/>
  <c r="I7" i="7" s="1"/>
  <c r="H6" i="7"/>
  <c r="G6" i="7"/>
  <c r="F6" i="7"/>
  <c r="J6" i="7" s="1"/>
  <c r="E6" i="7"/>
  <c r="I6" i="7" s="1"/>
  <c r="H5" i="7"/>
  <c r="G5" i="7"/>
  <c r="F5" i="7"/>
  <c r="E5" i="7"/>
  <c r="I5" i="7" s="1"/>
  <c r="H4" i="7"/>
  <c r="G4" i="7"/>
  <c r="F4" i="7"/>
  <c r="J4" i="7" s="1"/>
  <c r="E4" i="7"/>
  <c r="I4" i="7" s="1"/>
  <c r="H3" i="7"/>
  <c r="I3" i="7" s="1"/>
  <c r="G3" i="7"/>
  <c r="G9" i="7" s="1"/>
  <c r="F3" i="7"/>
  <c r="F9" i="7" s="1"/>
  <c r="E3" i="7"/>
  <c r="E9" i="7" s="1"/>
  <c r="I9" i="7" l="1"/>
  <c r="J3" i="7"/>
  <c r="J5" i="7"/>
  <c r="J7" i="7"/>
  <c r="AD72" i="6" l="1"/>
  <c r="AC72" i="6"/>
  <c r="T76" i="6"/>
  <c r="AC77" i="6"/>
  <c r="T77" i="6"/>
  <c r="K77" i="6"/>
  <c r="B77" i="6"/>
  <c r="K76" i="6"/>
  <c r="B76" i="6"/>
  <c r="AC76" i="6" l="1"/>
  <c r="AC78" i="6" l="1"/>
  <c r="T78" i="6"/>
  <c r="K78" i="6"/>
  <c r="B78" i="6"/>
  <c r="AD73" i="6"/>
  <c r="AE73" i="6"/>
  <c r="AF73" i="6"/>
  <c r="AG73" i="6"/>
  <c r="AH73" i="6"/>
  <c r="AE72" i="6"/>
  <c r="AF72" i="6"/>
  <c r="AG72" i="6"/>
  <c r="AH72" i="6"/>
  <c r="AC73" i="6"/>
  <c r="U73" i="6"/>
  <c r="V73" i="6"/>
  <c r="W73" i="6"/>
  <c r="X73" i="6"/>
  <c r="Y73" i="6"/>
  <c r="U72" i="6"/>
  <c r="V72" i="6"/>
  <c r="W72" i="6"/>
  <c r="X72" i="6"/>
  <c r="Y72" i="6"/>
  <c r="T73" i="6"/>
  <c r="T72" i="6"/>
  <c r="P73" i="6"/>
  <c r="L73" i="6"/>
  <c r="M73" i="6"/>
  <c r="N73" i="6"/>
  <c r="O73" i="6"/>
  <c r="L72" i="6"/>
  <c r="M72" i="6"/>
  <c r="N72" i="6"/>
  <c r="O72" i="6"/>
  <c r="P72" i="6"/>
  <c r="K73" i="6"/>
  <c r="K72" i="6"/>
  <c r="C73" i="6"/>
  <c r="D73" i="6"/>
  <c r="E73" i="6"/>
  <c r="F73" i="6"/>
  <c r="G73" i="6"/>
  <c r="B73" i="6"/>
  <c r="C72" i="6"/>
  <c r="D72" i="6"/>
  <c r="E72" i="6"/>
  <c r="F72" i="6"/>
  <c r="G72" i="6"/>
  <c r="B72" i="6"/>
  <c r="AI71" i="6"/>
  <c r="AI70" i="6"/>
  <c r="AI69" i="6"/>
  <c r="AI68" i="6"/>
  <c r="AI67" i="6"/>
  <c r="AI66" i="6"/>
  <c r="AI65" i="6"/>
  <c r="AI64" i="6"/>
  <c r="AI63" i="6"/>
  <c r="AI62" i="6"/>
  <c r="AI61" i="6"/>
  <c r="AI60" i="6"/>
  <c r="AI59" i="6"/>
  <c r="AI58" i="6"/>
  <c r="AI57" i="6"/>
  <c r="AI56" i="6"/>
  <c r="AI55" i="6"/>
  <c r="AI54" i="6"/>
  <c r="AI53" i="6"/>
  <c r="AI52" i="6"/>
  <c r="AI51" i="6"/>
  <c r="AI50" i="6"/>
  <c r="AI49" i="6"/>
  <c r="AI48" i="6"/>
  <c r="AI47" i="6"/>
  <c r="AI46" i="6"/>
  <c r="AI45" i="6"/>
  <c r="AI44" i="6"/>
  <c r="AI43" i="6"/>
  <c r="AI42" i="6"/>
  <c r="Z71" i="6"/>
  <c r="Z70" i="6"/>
  <c r="Z69" i="6"/>
  <c r="Z68" i="6"/>
  <c r="Z67" i="6"/>
  <c r="Z66" i="6"/>
  <c r="Z65" i="6"/>
  <c r="Z64" i="6"/>
  <c r="Z63" i="6"/>
  <c r="Z62" i="6"/>
  <c r="Z61" i="6"/>
  <c r="Z60" i="6"/>
  <c r="Z59" i="6"/>
  <c r="Z58" i="6"/>
  <c r="Z57" i="6"/>
  <c r="Z56" i="6"/>
  <c r="Z55" i="6"/>
  <c r="Z54" i="6"/>
  <c r="Z53" i="6"/>
  <c r="Z52" i="6"/>
  <c r="Z51" i="6"/>
  <c r="Z50" i="6"/>
  <c r="Z49" i="6"/>
  <c r="Z48" i="6"/>
  <c r="Z47" i="6"/>
  <c r="Z46" i="6"/>
  <c r="Z45" i="6"/>
  <c r="Z44" i="6"/>
  <c r="Z43" i="6"/>
  <c r="Z42" i="6"/>
  <c r="Q71" i="6"/>
  <c r="Q70" i="6"/>
  <c r="Q69" i="6"/>
  <c r="Q68" i="6"/>
  <c r="Q67" i="6"/>
  <c r="Q66" i="6"/>
  <c r="Q65" i="6"/>
  <c r="Q64" i="6"/>
  <c r="Q63" i="6"/>
  <c r="Q62" i="6"/>
  <c r="Q61" i="6"/>
  <c r="Q60" i="6"/>
  <c r="Q59" i="6"/>
  <c r="Q58" i="6"/>
  <c r="Q57" i="6"/>
  <c r="Q56" i="6"/>
  <c r="Q55" i="6"/>
  <c r="Q54" i="6"/>
  <c r="Q53" i="6"/>
  <c r="Q52" i="6"/>
  <c r="Q51" i="6"/>
  <c r="Q50" i="6"/>
  <c r="Q49" i="6"/>
  <c r="Q48" i="6"/>
  <c r="Q47" i="6"/>
  <c r="Q46" i="6"/>
  <c r="Q45" i="6"/>
  <c r="Q44" i="6"/>
  <c r="Q43" i="6"/>
  <c r="Q42" i="6"/>
  <c r="J29" i="5"/>
  <c r="I29" i="5"/>
  <c r="H29" i="5"/>
  <c r="G29" i="5"/>
  <c r="J28" i="5"/>
  <c r="I28" i="5"/>
  <c r="H28" i="5"/>
  <c r="G28" i="5"/>
  <c r="J27" i="5"/>
  <c r="I27" i="5"/>
  <c r="H27" i="5"/>
  <c r="G27" i="5"/>
  <c r="K27" i="5" s="1"/>
  <c r="J26" i="5"/>
  <c r="I26" i="5"/>
  <c r="H26" i="5"/>
  <c r="G26" i="5"/>
  <c r="J25" i="5"/>
  <c r="I25" i="5"/>
  <c r="H25" i="5"/>
  <c r="G25" i="5"/>
  <c r="J24" i="5"/>
  <c r="I24" i="5"/>
  <c r="I30" i="5" s="1"/>
  <c r="H24" i="5"/>
  <c r="G24" i="5"/>
  <c r="L29" i="5"/>
  <c r="K29" i="5"/>
  <c r="L28" i="5"/>
  <c r="K28" i="5"/>
  <c r="L27" i="5"/>
  <c r="L26" i="5"/>
  <c r="K26" i="5"/>
  <c r="L25" i="5"/>
  <c r="K25" i="5"/>
  <c r="J30" i="5"/>
  <c r="H30" i="5"/>
  <c r="G30" i="5"/>
  <c r="J19" i="5"/>
  <c r="I19" i="5"/>
  <c r="H19" i="5"/>
  <c r="G19" i="5"/>
  <c r="J18" i="5"/>
  <c r="I18" i="5"/>
  <c r="H18" i="5"/>
  <c r="G18" i="5"/>
  <c r="L18" i="5" s="1"/>
  <c r="J17" i="5"/>
  <c r="I17" i="5"/>
  <c r="H17" i="5"/>
  <c r="G17" i="5"/>
  <c r="J16" i="5"/>
  <c r="I16" i="5"/>
  <c r="H16" i="5"/>
  <c r="G16" i="5"/>
  <c r="J15" i="5"/>
  <c r="I15" i="5"/>
  <c r="H15" i="5"/>
  <c r="G15" i="5"/>
  <c r="J14" i="5"/>
  <c r="I14" i="5"/>
  <c r="H14" i="5"/>
  <c r="G14" i="5"/>
  <c r="K19" i="5"/>
  <c r="K18" i="5"/>
  <c r="K17" i="5"/>
  <c r="L16" i="5"/>
  <c r="K16" i="5"/>
  <c r="L15" i="5"/>
  <c r="J20" i="5"/>
  <c r="I20" i="5"/>
  <c r="H20" i="5"/>
  <c r="G20" i="5"/>
  <c r="J9" i="5"/>
  <c r="I9" i="5"/>
  <c r="H9" i="5"/>
  <c r="G9" i="5"/>
  <c r="J8" i="5"/>
  <c r="I8" i="5"/>
  <c r="H8" i="5"/>
  <c r="G8" i="5"/>
  <c r="J7" i="5"/>
  <c r="I7" i="5"/>
  <c r="H7" i="5"/>
  <c r="G7" i="5"/>
  <c r="J6" i="5"/>
  <c r="I6" i="5"/>
  <c r="H6" i="5"/>
  <c r="G6" i="5"/>
  <c r="J5" i="5"/>
  <c r="I5" i="5"/>
  <c r="H5" i="5"/>
  <c r="G5" i="5"/>
  <c r="L5" i="5" s="1"/>
  <c r="J4" i="5"/>
  <c r="I4" i="5"/>
  <c r="H4" i="5"/>
  <c r="G4" i="5"/>
  <c r="K9" i="5"/>
  <c r="L8" i="5"/>
  <c r="K8" i="5"/>
  <c r="L7" i="5"/>
  <c r="L6" i="5"/>
  <c r="K6" i="5"/>
  <c r="L4" i="5"/>
  <c r="J10" i="5"/>
  <c r="I10" i="5"/>
  <c r="H10" i="5"/>
  <c r="K8" i="4"/>
  <c r="J8" i="4"/>
  <c r="I8" i="4"/>
  <c r="M8" i="4" s="1"/>
  <c r="H8" i="4"/>
  <c r="L8" i="4" s="1"/>
  <c r="K7" i="4"/>
  <c r="J7" i="4"/>
  <c r="I7" i="4"/>
  <c r="M7" i="4" s="1"/>
  <c r="H7" i="4"/>
  <c r="L7" i="4" s="1"/>
  <c r="K6" i="4"/>
  <c r="J6" i="4"/>
  <c r="I6" i="4"/>
  <c r="M6" i="4" s="1"/>
  <c r="H6" i="4"/>
  <c r="L6" i="4" s="1"/>
  <c r="K5" i="4"/>
  <c r="J5" i="4"/>
  <c r="I5" i="4"/>
  <c r="M5" i="4" s="1"/>
  <c r="H5" i="4"/>
  <c r="L5" i="4" s="1"/>
  <c r="K4" i="4"/>
  <c r="M4" i="4" s="1"/>
  <c r="J4" i="4"/>
  <c r="I4" i="4"/>
  <c r="H4" i="4"/>
  <c r="L4" i="4" s="1"/>
  <c r="K3" i="4"/>
  <c r="K9" i="4" s="1"/>
  <c r="J3" i="4"/>
  <c r="J9" i="4" s="1"/>
  <c r="I3" i="4"/>
  <c r="I9" i="4" s="1"/>
  <c r="H3" i="4"/>
  <c r="H9" i="4" s="1"/>
  <c r="K8" i="3"/>
  <c r="J8" i="3"/>
  <c r="I8" i="3"/>
  <c r="M8" i="3" s="1"/>
  <c r="H8" i="3"/>
  <c r="L8" i="3" s="1"/>
  <c r="K7" i="3"/>
  <c r="J7" i="3"/>
  <c r="I7" i="3"/>
  <c r="H7" i="3"/>
  <c r="L7" i="3" s="1"/>
  <c r="K6" i="3"/>
  <c r="J6" i="3"/>
  <c r="I6" i="3"/>
  <c r="M6" i="3" s="1"/>
  <c r="H6" i="3"/>
  <c r="L6" i="3" s="1"/>
  <c r="K5" i="3"/>
  <c r="J5" i="3"/>
  <c r="I5" i="3"/>
  <c r="H5" i="3"/>
  <c r="M5" i="3" s="1"/>
  <c r="M4" i="3"/>
  <c r="K4" i="3"/>
  <c r="J4" i="3"/>
  <c r="I4" i="3"/>
  <c r="H4" i="3"/>
  <c r="L4" i="3" s="1"/>
  <c r="K3" i="3"/>
  <c r="K9" i="3" s="1"/>
  <c r="J3" i="3"/>
  <c r="J9" i="3" s="1"/>
  <c r="I3" i="3"/>
  <c r="I9" i="3" s="1"/>
  <c r="H3" i="3"/>
  <c r="H9" i="3" s="1"/>
  <c r="L8" i="2"/>
  <c r="K8" i="2"/>
  <c r="J8" i="2"/>
  <c r="I8" i="2"/>
  <c r="M8" i="2" s="1"/>
  <c r="N7" i="2"/>
  <c r="L7" i="2"/>
  <c r="K7" i="2"/>
  <c r="J7" i="2"/>
  <c r="I7" i="2"/>
  <c r="M7" i="2" s="1"/>
  <c r="L6" i="2"/>
  <c r="K6" i="2"/>
  <c r="J6" i="2"/>
  <c r="I6" i="2"/>
  <c r="N6" i="2" s="1"/>
  <c r="L5" i="2"/>
  <c r="K5" i="2"/>
  <c r="J5" i="2"/>
  <c r="N5" i="2" s="1"/>
  <c r="I5" i="2"/>
  <c r="M5" i="2" s="1"/>
  <c r="L4" i="2"/>
  <c r="K4" i="2"/>
  <c r="J4" i="2"/>
  <c r="I4" i="2"/>
  <c r="M4" i="2" s="1"/>
  <c r="L3" i="2"/>
  <c r="L9" i="2" s="1"/>
  <c r="K3" i="2"/>
  <c r="K9" i="2" s="1"/>
  <c r="J3" i="2"/>
  <c r="J9" i="2" s="1"/>
  <c r="I3" i="2"/>
  <c r="I9" i="2" s="1"/>
  <c r="L9" i="1"/>
  <c r="M9" i="1"/>
  <c r="N9" i="1"/>
  <c r="O9" i="1"/>
  <c r="K9" i="1"/>
  <c r="P4" i="1"/>
  <c r="P5" i="1"/>
  <c r="P6" i="1"/>
  <c r="P7" i="1"/>
  <c r="P8" i="1"/>
  <c r="P3" i="1"/>
  <c r="O4" i="1"/>
  <c r="O5" i="1"/>
  <c r="O6" i="1"/>
  <c r="O7" i="1"/>
  <c r="O8" i="1"/>
  <c r="O3" i="1"/>
  <c r="N8" i="1"/>
  <c r="M8" i="1"/>
  <c r="L8" i="1"/>
  <c r="K8" i="1"/>
  <c r="N7" i="1"/>
  <c r="L7" i="1"/>
  <c r="M7" i="1"/>
  <c r="K7" i="1"/>
  <c r="N6" i="1"/>
  <c r="M6" i="1"/>
  <c r="L6" i="1"/>
  <c r="K6" i="1"/>
  <c r="N5" i="1"/>
  <c r="M5" i="1"/>
  <c r="L5" i="1"/>
  <c r="K5" i="1"/>
  <c r="N4" i="1"/>
  <c r="M4" i="1"/>
  <c r="L4" i="1"/>
  <c r="K4" i="1"/>
  <c r="N3" i="1"/>
  <c r="M3" i="1"/>
  <c r="L3" i="1"/>
  <c r="K3" i="1"/>
  <c r="L24" i="5" l="1"/>
  <c r="K24" i="5"/>
  <c r="K30" i="5" s="1"/>
  <c r="L14" i="5"/>
  <c r="K15" i="5"/>
  <c r="L17" i="5"/>
  <c r="L19" i="5"/>
  <c r="K14" i="5"/>
  <c r="G10" i="5"/>
  <c r="K5" i="5"/>
  <c r="K7" i="5"/>
  <c r="L9" i="5"/>
  <c r="K4" i="5"/>
  <c r="M3" i="4"/>
  <c r="L3" i="4"/>
  <c r="L9" i="4" s="1"/>
  <c r="L3" i="3"/>
  <c r="L5" i="3"/>
  <c r="M3" i="3"/>
  <c r="M7" i="3"/>
  <c r="M6" i="2"/>
  <c r="N4" i="2"/>
  <c r="N8" i="2"/>
  <c r="N3" i="2"/>
  <c r="M3" i="2"/>
  <c r="M9" i="2" s="1"/>
  <c r="K20" i="5" l="1"/>
  <c r="K10" i="5"/>
  <c r="L9" i="3"/>
  <c r="H71" i="6" l="1"/>
  <c r="H70" i="6"/>
  <c r="H69" i="6"/>
  <c r="H68" i="6"/>
  <c r="H67" i="6"/>
  <c r="H66" i="6"/>
  <c r="H65" i="6"/>
  <c r="H64" i="6"/>
  <c r="H63" i="6"/>
  <c r="H62" i="6"/>
  <c r="H61" i="6"/>
  <c r="H60" i="6"/>
  <c r="H59" i="6"/>
  <c r="H58" i="6"/>
  <c r="H57" i="6"/>
  <c r="H56" i="6"/>
  <c r="H55" i="6"/>
  <c r="H54" i="6"/>
  <c r="H53" i="6"/>
  <c r="H52" i="6"/>
  <c r="H51" i="6"/>
  <c r="H50" i="6"/>
  <c r="H49" i="6"/>
  <c r="H48" i="6"/>
  <c r="H47" i="6"/>
  <c r="H46" i="6"/>
  <c r="H45" i="6"/>
  <c r="H44" i="6"/>
  <c r="H43" i="6"/>
  <c r="H42" i="6"/>
  <c r="E18" i="3" l="1"/>
  <c r="E19" i="3"/>
  <c r="E20" i="3"/>
  <c r="E21" i="3"/>
  <c r="E22" i="3"/>
  <c r="E23" i="3"/>
  <c r="E24" i="3"/>
  <c r="E25" i="3"/>
  <c r="E26" i="3"/>
  <c r="E11" i="3"/>
  <c r="E12" i="3"/>
  <c r="E13" i="3"/>
  <c r="E14" i="3"/>
  <c r="E15" i="3"/>
  <c r="E16" i="3"/>
  <c r="E17" i="3"/>
  <c r="E8" i="3"/>
  <c r="E9" i="3"/>
  <c r="E10" i="3"/>
  <c r="E7" i="3"/>
  <c r="E6" i="3"/>
  <c r="E5" i="3"/>
  <c r="E4" i="3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4" i="4"/>
  <c r="E5" i="4"/>
  <c r="E6" i="4"/>
  <c r="E7" i="4"/>
  <c r="E8" i="4"/>
  <c r="E9" i="4"/>
  <c r="E10" i="4"/>
  <c r="E11" i="4"/>
  <c r="E12" i="4"/>
  <c r="E3" i="4"/>
  <c r="H3" i="1"/>
  <c r="H4" i="1"/>
  <c r="H25" i="1"/>
  <c r="H26" i="1"/>
  <c r="H13" i="1"/>
  <c r="H14" i="1"/>
  <c r="H15" i="1"/>
  <c r="H16" i="1"/>
  <c r="H17" i="1"/>
  <c r="H18" i="1"/>
  <c r="H19" i="1"/>
  <c r="H20" i="1"/>
  <c r="H21" i="1"/>
  <c r="H22" i="1"/>
  <c r="H23" i="1"/>
  <c r="H24" i="1"/>
  <c r="H5" i="1"/>
  <c r="H6" i="1"/>
  <c r="H7" i="1"/>
  <c r="H8" i="1"/>
  <c r="H9" i="1"/>
  <c r="H10" i="1"/>
  <c r="H11" i="1"/>
  <c r="H12" i="1"/>
  <c r="F4" i="2"/>
  <c r="F5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3" i="2"/>
  <c r="E26" i="2"/>
  <c r="E15" i="2"/>
  <c r="E16" i="2"/>
  <c r="E17" i="2"/>
  <c r="E18" i="2"/>
  <c r="E19" i="2"/>
  <c r="E20" i="2"/>
  <c r="E21" i="2"/>
  <c r="E22" i="2"/>
  <c r="E23" i="2"/>
  <c r="E24" i="2"/>
  <c r="E25" i="2"/>
  <c r="E4" i="2"/>
  <c r="E5" i="2"/>
  <c r="E6" i="2"/>
  <c r="F6" i="2" s="1"/>
  <c r="E7" i="2"/>
  <c r="E8" i="2"/>
  <c r="E9" i="2"/>
  <c r="E10" i="2"/>
  <c r="E11" i="2"/>
  <c r="E12" i="2"/>
  <c r="E13" i="2"/>
  <c r="E14" i="2"/>
  <c r="E3" i="2"/>
  <c r="E3" i="3" l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5" i="1"/>
  <c r="G6" i="1"/>
  <c r="G7" i="1"/>
  <c r="G8" i="1"/>
  <c r="G9" i="1"/>
  <c r="G10" i="1"/>
  <c r="G11" i="1"/>
  <c r="G12" i="1"/>
  <c r="G13" i="1"/>
  <c r="G4" i="1"/>
  <c r="G3" i="1"/>
  <c r="AH37" i="6"/>
  <c r="AG37" i="6"/>
  <c r="AF37" i="6"/>
  <c r="AE37" i="6"/>
  <c r="AD37" i="6"/>
  <c r="AC37" i="6"/>
  <c r="AG36" i="6"/>
  <c r="AC36" i="6"/>
  <c r="AI35" i="6"/>
  <c r="AH35" i="6"/>
  <c r="AG35" i="6"/>
  <c r="AF35" i="6"/>
  <c r="AE35" i="6"/>
  <c r="AD35" i="6"/>
  <c r="AC35" i="6"/>
  <c r="AI34" i="6"/>
  <c r="AH34" i="6"/>
  <c r="AH36" i="6" s="1"/>
  <c r="AG34" i="6"/>
  <c r="AF34" i="6"/>
  <c r="AF36" i="6" s="1"/>
  <c r="AE34" i="6"/>
  <c r="AE36" i="6" s="1"/>
  <c r="AD34" i="6"/>
  <c r="AD36" i="6" s="1"/>
  <c r="AC34" i="6"/>
  <c r="AI22" i="6"/>
  <c r="AI23" i="6"/>
  <c r="AI24" i="6"/>
  <c r="AI25" i="6"/>
  <c r="AI26" i="6"/>
  <c r="AI27" i="6"/>
  <c r="AI28" i="6"/>
  <c r="AI29" i="6"/>
  <c r="AI30" i="6"/>
  <c r="AI31" i="6"/>
  <c r="AI32" i="6"/>
  <c r="AI33" i="6"/>
  <c r="AI5" i="6"/>
  <c r="AI6" i="6"/>
  <c r="AI7" i="6"/>
  <c r="AI8" i="6"/>
  <c r="AI9" i="6"/>
  <c r="AI10" i="6"/>
  <c r="AI11" i="6"/>
  <c r="AI12" i="6"/>
  <c r="AI13" i="6"/>
  <c r="AI14" i="6"/>
  <c r="AI15" i="6"/>
  <c r="AI16" i="6"/>
  <c r="AI17" i="6"/>
  <c r="AI18" i="6"/>
  <c r="AI19" i="6"/>
  <c r="AI20" i="6"/>
  <c r="AI21" i="6"/>
  <c r="AI4" i="6"/>
  <c r="Y37" i="6"/>
  <c r="X37" i="6"/>
  <c r="W37" i="6"/>
  <c r="V37" i="6"/>
  <c r="U37" i="6"/>
  <c r="T37" i="6"/>
  <c r="Y36" i="6"/>
  <c r="X36" i="6"/>
  <c r="U36" i="6"/>
  <c r="T36" i="6"/>
  <c r="Z35" i="6"/>
  <c r="Y35" i="6"/>
  <c r="X35" i="6"/>
  <c r="W35" i="6"/>
  <c r="V35" i="6"/>
  <c r="U35" i="6"/>
  <c r="T35" i="6"/>
  <c r="Z34" i="6"/>
  <c r="Y34" i="6"/>
  <c r="X34" i="6"/>
  <c r="W34" i="6"/>
  <c r="W36" i="6" s="1"/>
  <c r="V34" i="6"/>
  <c r="V36" i="6" s="1"/>
  <c r="U34" i="6"/>
  <c r="T34" i="6"/>
  <c r="Z19" i="6"/>
  <c r="Z20" i="6"/>
  <c r="Z21" i="6"/>
  <c r="Z22" i="6"/>
  <c r="Z23" i="6"/>
  <c r="Z24" i="6"/>
  <c r="Z25" i="6"/>
  <c r="Z26" i="6"/>
  <c r="Z27" i="6"/>
  <c r="Z28" i="6"/>
  <c r="Z29" i="6"/>
  <c r="Z30" i="6"/>
  <c r="Z31" i="6"/>
  <c r="Z32" i="6"/>
  <c r="Z33" i="6"/>
  <c r="Z5" i="6"/>
  <c r="Z6" i="6"/>
  <c r="Z7" i="6"/>
  <c r="Z8" i="6"/>
  <c r="Z9" i="6"/>
  <c r="Z10" i="6"/>
  <c r="Z11" i="6"/>
  <c r="Z12" i="6"/>
  <c r="Z13" i="6"/>
  <c r="Z14" i="6"/>
  <c r="Z15" i="6"/>
  <c r="Z16" i="6"/>
  <c r="Z17" i="6"/>
  <c r="Z18" i="6"/>
  <c r="Z4" i="6"/>
  <c r="Q27" i="6"/>
  <c r="Q28" i="6"/>
  <c r="Q29" i="6"/>
  <c r="Q30" i="6"/>
  <c r="Q31" i="6"/>
  <c r="Q32" i="6"/>
  <c r="Q33" i="6"/>
  <c r="Q5" i="6"/>
  <c r="Q6" i="6"/>
  <c r="Q7" i="6"/>
  <c r="Q8" i="6"/>
  <c r="Q9" i="6"/>
  <c r="Q10" i="6"/>
  <c r="Q11" i="6"/>
  <c r="Q12" i="6"/>
  <c r="Q13" i="6"/>
  <c r="Q14" i="6"/>
  <c r="Q15" i="6"/>
  <c r="Q16" i="6"/>
  <c r="Q17" i="6"/>
  <c r="Q18" i="6"/>
  <c r="Q19" i="6"/>
  <c r="Q20" i="6"/>
  <c r="Q21" i="6"/>
  <c r="Q22" i="6"/>
  <c r="Q23" i="6"/>
  <c r="Q24" i="6"/>
  <c r="Q25" i="6"/>
  <c r="Q26" i="6"/>
  <c r="Q4" i="6"/>
  <c r="P37" i="6"/>
  <c r="O37" i="6"/>
  <c r="N37" i="6"/>
  <c r="M37" i="6"/>
  <c r="L37" i="6"/>
  <c r="K37" i="6"/>
  <c r="P35" i="6"/>
  <c r="O35" i="6"/>
  <c r="N35" i="6"/>
  <c r="M35" i="6"/>
  <c r="L35" i="6"/>
  <c r="K35" i="6"/>
  <c r="P34" i="6"/>
  <c r="P36" i="6" s="1"/>
  <c r="O34" i="6"/>
  <c r="O36" i="6" s="1"/>
  <c r="N34" i="6"/>
  <c r="N36" i="6" s="1"/>
  <c r="M34" i="6"/>
  <c r="M36" i="6" s="1"/>
  <c r="L34" i="6"/>
  <c r="L36" i="6" s="1"/>
  <c r="K34" i="6"/>
  <c r="K36" i="6" s="1"/>
  <c r="F37" i="6"/>
  <c r="G37" i="6"/>
  <c r="E37" i="6"/>
  <c r="D37" i="6"/>
  <c r="C37" i="6"/>
  <c r="G36" i="6"/>
  <c r="F36" i="6"/>
  <c r="E36" i="6"/>
  <c r="D36" i="6"/>
  <c r="C36" i="6"/>
  <c r="G35" i="6"/>
  <c r="F35" i="6"/>
  <c r="E35" i="6"/>
  <c r="D35" i="6"/>
  <c r="C35" i="6"/>
  <c r="G34" i="6"/>
  <c r="F34" i="6"/>
  <c r="E34" i="6"/>
  <c r="D34" i="6"/>
  <c r="C34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5" i="6"/>
  <c r="H7" i="6"/>
  <c r="H8" i="6"/>
  <c r="H9" i="6"/>
  <c r="H10" i="6"/>
  <c r="H11" i="6"/>
  <c r="H12" i="6"/>
  <c r="H13" i="6"/>
  <c r="H14" i="6"/>
  <c r="H15" i="6"/>
  <c r="H16" i="6"/>
  <c r="H17" i="6"/>
  <c r="H18" i="6"/>
  <c r="H4" i="6"/>
  <c r="Q34" i="6" l="1"/>
  <c r="Q35" i="6"/>
  <c r="D26" i="1" l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B34" i="6"/>
  <c r="B36" i="6" s="1"/>
  <c r="H6" i="6"/>
  <c r="H35" i="6" s="1"/>
  <c r="B35" i="6"/>
  <c r="B37" i="6"/>
  <c r="H34" i="6" l="1"/>
</calcChain>
</file>

<file path=xl/sharedStrings.xml><?xml version="1.0" encoding="utf-8"?>
<sst xmlns="http://schemas.openxmlformats.org/spreadsheetml/2006/main" count="407" uniqueCount="85">
  <si>
    <t>KADAR AIR</t>
  </si>
  <si>
    <t>Berat Wadah</t>
  </si>
  <si>
    <t>Berat Sampel</t>
  </si>
  <si>
    <t>Berat Awal</t>
  </si>
  <si>
    <t>5 Jam</t>
  </si>
  <si>
    <r>
      <t>P</t>
    </r>
    <r>
      <rPr>
        <vertAlign val="subscript"/>
        <sz val="12"/>
        <color theme="1"/>
        <rFont val="Times New Roman"/>
        <family val="1"/>
      </rPr>
      <t>1</t>
    </r>
    <r>
      <rPr>
        <sz val="12"/>
        <color theme="1"/>
        <rFont val="Times New Roman"/>
        <family val="1"/>
      </rPr>
      <t>U</t>
    </r>
    <r>
      <rPr>
        <vertAlign val="subscript"/>
        <sz val="12"/>
        <color theme="1"/>
        <rFont val="Times New Roman"/>
        <family val="1"/>
      </rPr>
      <t>1</t>
    </r>
  </si>
  <si>
    <r>
      <t>P</t>
    </r>
    <r>
      <rPr>
        <vertAlign val="subscript"/>
        <sz val="12"/>
        <color theme="1"/>
        <rFont val="Times New Roman"/>
        <family val="1"/>
      </rPr>
      <t>1</t>
    </r>
    <r>
      <rPr>
        <sz val="12"/>
        <color theme="1"/>
        <rFont val="Times New Roman"/>
        <family val="1"/>
      </rPr>
      <t>U</t>
    </r>
    <r>
      <rPr>
        <vertAlign val="subscript"/>
        <sz val="12"/>
        <color theme="1"/>
        <rFont val="Times New Roman"/>
        <family val="1"/>
      </rPr>
      <t>2</t>
    </r>
  </si>
  <si>
    <r>
      <t>P</t>
    </r>
    <r>
      <rPr>
        <vertAlign val="subscript"/>
        <sz val="12"/>
        <color theme="1"/>
        <rFont val="Times New Roman"/>
        <family val="1"/>
      </rPr>
      <t>1</t>
    </r>
    <r>
      <rPr>
        <sz val="12"/>
        <color theme="1"/>
        <rFont val="Times New Roman"/>
        <family val="1"/>
      </rPr>
      <t>U</t>
    </r>
    <r>
      <rPr>
        <vertAlign val="subscript"/>
        <sz val="12"/>
        <color theme="1"/>
        <rFont val="Times New Roman"/>
        <family val="1"/>
      </rPr>
      <t>3</t>
    </r>
    <r>
      <rPr>
        <sz val="11"/>
        <color theme="1"/>
        <rFont val="Calibri"/>
        <family val="2"/>
        <scheme val="minor"/>
      </rPr>
      <t/>
    </r>
  </si>
  <si>
    <r>
      <t>P</t>
    </r>
    <r>
      <rPr>
        <vertAlign val="subscript"/>
        <sz val="12"/>
        <color theme="1"/>
        <rFont val="Times New Roman"/>
        <family val="1"/>
      </rPr>
      <t>1</t>
    </r>
    <r>
      <rPr>
        <sz val="12"/>
        <color theme="1"/>
        <rFont val="Times New Roman"/>
        <family val="1"/>
      </rPr>
      <t>U</t>
    </r>
    <r>
      <rPr>
        <vertAlign val="subscript"/>
        <sz val="12"/>
        <color theme="1"/>
        <rFont val="Times New Roman"/>
        <family val="1"/>
      </rPr>
      <t>4</t>
    </r>
    <r>
      <rPr>
        <sz val="11"/>
        <color theme="1"/>
        <rFont val="Calibri"/>
        <family val="2"/>
        <scheme val="minor"/>
      </rPr>
      <t/>
    </r>
  </si>
  <si>
    <r>
      <t>P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U</t>
    </r>
    <r>
      <rPr>
        <vertAlign val="subscript"/>
        <sz val="12"/>
        <color theme="1"/>
        <rFont val="Times New Roman"/>
        <family val="1"/>
      </rPr>
      <t>1</t>
    </r>
  </si>
  <si>
    <r>
      <t>P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U</t>
    </r>
    <r>
      <rPr>
        <vertAlign val="subscript"/>
        <sz val="12"/>
        <color theme="1"/>
        <rFont val="Times New Roman"/>
        <family val="1"/>
      </rPr>
      <t>2</t>
    </r>
  </si>
  <si>
    <r>
      <t>P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U</t>
    </r>
    <r>
      <rPr>
        <vertAlign val="subscript"/>
        <sz val="12"/>
        <color theme="1"/>
        <rFont val="Times New Roman"/>
        <family val="1"/>
      </rPr>
      <t>3</t>
    </r>
    <r>
      <rPr>
        <sz val="11"/>
        <color theme="1"/>
        <rFont val="Calibri"/>
        <family val="2"/>
        <scheme val="minor"/>
      </rPr>
      <t/>
    </r>
  </si>
  <si>
    <r>
      <t>P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U</t>
    </r>
    <r>
      <rPr>
        <vertAlign val="subscript"/>
        <sz val="12"/>
        <color theme="1"/>
        <rFont val="Times New Roman"/>
        <family val="1"/>
      </rPr>
      <t>4</t>
    </r>
    <r>
      <rPr>
        <sz val="11"/>
        <color theme="1"/>
        <rFont val="Calibri"/>
        <family val="2"/>
        <scheme val="minor"/>
      </rPr>
      <t/>
    </r>
  </si>
  <si>
    <r>
      <t>P</t>
    </r>
    <r>
      <rPr>
        <vertAlign val="sub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U</t>
    </r>
    <r>
      <rPr>
        <vertAlign val="subscript"/>
        <sz val="12"/>
        <color theme="1"/>
        <rFont val="Times New Roman"/>
        <family val="1"/>
      </rPr>
      <t>1</t>
    </r>
  </si>
  <si>
    <r>
      <t>P</t>
    </r>
    <r>
      <rPr>
        <vertAlign val="sub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U</t>
    </r>
    <r>
      <rPr>
        <vertAlign val="subscript"/>
        <sz val="12"/>
        <color theme="1"/>
        <rFont val="Times New Roman"/>
        <family val="1"/>
      </rPr>
      <t>2</t>
    </r>
    <r>
      <rPr>
        <sz val="11"/>
        <color theme="1"/>
        <rFont val="Calibri"/>
        <family val="2"/>
        <scheme val="minor"/>
      </rPr>
      <t/>
    </r>
  </si>
  <si>
    <r>
      <t>P</t>
    </r>
    <r>
      <rPr>
        <vertAlign val="sub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U</t>
    </r>
    <r>
      <rPr>
        <vertAlign val="subscript"/>
        <sz val="12"/>
        <color theme="1"/>
        <rFont val="Times New Roman"/>
        <family val="1"/>
      </rPr>
      <t>3</t>
    </r>
    <r>
      <rPr>
        <sz val="11"/>
        <color theme="1"/>
        <rFont val="Calibri"/>
        <family val="2"/>
        <scheme val="minor"/>
      </rPr>
      <t/>
    </r>
  </si>
  <si>
    <r>
      <t>P</t>
    </r>
    <r>
      <rPr>
        <vertAlign val="sub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U</t>
    </r>
    <r>
      <rPr>
        <vertAlign val="subscript"/>
        <sz val="12"/>
        <color theme="1"/>
        <rFont val="Times New Roman"/>
        <family val="1"/>
      </rPr>
      <t>4</t>
    </r>
    <r>
      <rPr>
        <sz val="11"/>
        <color theme="1"/>
        <rFont val="Calibri"/>
        <family val="2"/>
        <scheme val="minor"/>
      </rPr>
      <t/>
    </r>
  </si>
  <si>
    <r>
      <t>P</t>
    </r>
    <r>
      <rPr>
        <vertAlign val="subscript"/>
        <sz val="12"/>
        <color theme="1"/>
        <rFont val="Times New Roman"/>
        <family val="1"/>
      </rPr>
      <t>4</t>
    </r>
    <r>
      <rPr>
        <sz val="12"/>
        <color theme="1"/>
        <rFont val="Times New Roman"/>
        <family val="1"/>
      </rPr>
      <t>U</t>
    </r>
    <r>
      <rPr>
        <vertAlign val="subscript"/>
        <sz val="12"/>
        <color theme="1"/>
        <rFont val="Times New Roman"/>
        <family val="1"/>
      </rPr>
      <t>1</t>
    </r>
  </si>
  <si>
    <r>
      <t>P</t>
    </r>
    <r>
      <rPr>
        <vertAlign val="subscript"/>
        <sz val="12"/>
        <color theme="1"/>
        <rFont val="Times New Roman"/>
        <family val="1"/>
      </rPr>
      <t>4</t>
    </r>
    <r>
      <rPr>
        <sz val="12"/>
        <color theme="1"/>
        <rFont val="Times New Roman"/>
        <family val="1"/>
      </rPr>
      <t>U</t>
    </r>
    <r>
      <rPr>
        <vertAlign val="subscript"/>
        <sz val="12"/>
        <color theme="1"/>
        <rFont val="Times New Roman"/>
        <family val="1"/>
      </rPr>
      <t>2</t>
    </r>
    <r>
      <rPr>
        <sz val="11"/>
        <color theme="1"/>
        <rFont val="Calibri"/>
        <family val="2"/>
        <scheme val="minor"/>
      </rPr>
      <t/>
    </r>
  </si>
  <si>
    <r>
      <t>P</t>
    </r>
    <r>
      <rPr>
        <vertAlign val="subscript"/>
        <sz val="12"/>
        <color theme="1"/>
        <rFont val="Times New Roman"/>
        <family val="1"/>
      </rPr>
      <t>4</t>
    </r>
    <r>
      <rPr>
        <sz val="12"/>
        <color theme="1"/>
        <rFont val="Times New Roman"/>
        <family val="1"/>
      </rPr>
      <t>U</t>
    </r>
    <r>
      <rPr>
        <vertAlign val="subscript"/>
        <sz val="12"/>
        <color theme="1"/>
        <rFont val="Times New Roman"/>
        <family val="1"/>
      </rPr>
      <t>3</t>
    </r>
    <r>
      <rPr>
        <sz val="11"/>
        <color theme="1"/>
        <rFont val="Calibri"/>
        <family val="2"/>
        <scheme val="minor"/>
      </rPr>
      <t/>
    </r>
  </si>
  <si>
    <r>
      <t>P</t>
    </r>
    <r>
      <rPr>
        <vertAlign val="subscript"/>
        <sz val="12"/>
        <color theme="1"/>
        <rFont val="Times New Roman"/>
        <family val="1"/>
      </rPr>
      <t>4</t>
    </r>
    <r>
      <rPr>
        <sz val="12"/>
        <color theme="1"/>
        <rFont val="Times New Roman"/>
        <family val="1"/>
      </rPr>
      <t>U</t>
    </r>
    <r>
      <rPr>
        <vertAlign val="subscript"/>
        <sz val="12"/>
        <color theme="1"/>
        <rFont val="Times New Roman"/>
        <family val="1"/>
      </rPr>
      <t>4</t>
    </r>
    <r>
      <rPr>
        <sz val="11"/>
        <color theme="1"/>
        <rFont val="Calibri"/>
        <family val="2"/>
        <scheme val="minor"/>
      </rPr>
      <t/>
    </r>
  </si>
  <si>
    <r>
      <t>P</t>
    </r>
    <r>
      <rPr>
        <vertAlign val="subscript"/>
        <sz val="12"/>
        <color theme="1"/>
        <rFont val="Times New Roman"/>
        <family val="1"/>
      </rPr>
      <t>5</t>
    </r>
    <r>
      <rPr>
        <sz val="12"/>
        <color theme="1"/>
        <rFont val="Times New Roman"/>
        <family val="1"/>
      </rPr>
      <t>U</t>
    </r>
    <r>
      <rPr>
        <vertAlign val="subscript"/>
        <sz val="12"/>
        <color theme="1"/>
        <rFont val="Times New Roman"/>
        <family val="1"/>
      </rPr>
      <t>1</t>
    </r>
  </si>
  <si>
    <r>
      <t>P</t>
    </r>
    <r>
      <rPr>
        <vertAlign val="subscript"/>
        <sz val="12"/>
        <color theme="1"/>
        <rFont val="Times New Roman"/>
        <family val="1"/>
      </rPr>
      <t>5</t>
    </r>
    <r>
      <rPr>
        <sz val="12"/>
        <color theme="1"/>
        <rFont val="Times New Roman"/>
        <family val="1"/>
      </rPr>
      <t>U</t>
    </r>
    <r>
      <rPr>
        <vertAlign val="subscript"/>
        <sz val="12"/>
        <color theme="1"/>
        <rFont val="Times New Roman"/>
        <family val="1"/>
      </rPr>
      <t>2</t>
    </r>
    <r>
      <rPr>
        <sz val="11"/>
        <color theme="1"/>
        <rFont val="Calibri"/>
        <family val="2"/>
        <scheme val="minor"/>
      </rPr>
      <t/>
    </r>
  </si>
  <si>
    <r>
      <t>P</t>
    </r>
    <r>
      <rPr>
        <vertAlign val="subscript"/>
        <sz val="12"/>
        <color theme="1"/>
        <rFont val="Times New Roman"/>
        <family val="1"/>
      </rPr>
      <t>5</t>
    </r>
    <r>
      <rPr>
        <sz val="12"/>
        <color theme="1"/>
        <rFont val="Times New Roman"/>
        <family val="1"/>
      </rPr>
      <t>U</t>
    </r>
    <r>
      <rPr>
        <vertAlign val="subscript"/>
        <sz val="12"/>
        <color theme="1"/>
        <rFont val="Times New Roman"/>
        <family val="1"/>
      </rPr>
      <t>3</t>
    </r>
    <r>
      <rPr>
        <sz val="11"/>
        <color theme="1"/>
        <rFont val="Calibri"/>
        <family val="2"/>
        <scheme val="minor"/>
      </rPr>
      <t/>
    </r>
  </si>
  <si>
    <r>
      <t>P</t>
    </r>
    <r>
      <rPr>
        <vertAlign val="subscript"/>
        <sz val="12"/>
        <color theme="1"/>
        <rFont val="Times New Roman"/>
        <family val="1"/>
      </rPr>
      <t>5</t>
    </r>
    <r>
      <rPr>
        <sz val="12"/>
        <color theme="1"/>
        <rFont val="Times New Roman"/>
        <family val="1"/>
      </rPr>
      <t>U</t>
    </r>
    <r>
      <rPr>
        <vertAlign val="subscript"/>
        <sz val="12"/>
        <color theme="1"/>
        <rFont val="Times New Roman"/>
        <family val="1"/>
      </rPr>
      <t>4</t>
    </r>
    <r>
      <rPr>
        <sz val="11"/>
        <color theme="1"/>
        <rFont val="Calibri"/>
        <family val="2"/>
        <scheme val="minor"/>
      </rPr>
      <t/>
    </r>
  </si>
  <si>
    <r>
      <t>P</t>
    </r>
    <r>
      <rPr>
        <vertAlign val="subscript"/>
        <sz val="12"/>
        <color theme="1"/>
        <rFont val="Times New Roman"/>
        <family val="1"/>
      </rPr>
      <t>6</t>
    </r>
    <r>
      <rPr>
        <sz val="12"/>
        <color theme="1"/>
        <rFont val="Times New Roman"/>
        <family val="1"/>
      </rPr>
      <t>U</t>
    </r>
    <r>
      <rPr>
        <vertAlign val="subscript"/>
        <sz val="12"/>
        <color theme="1"/>
        <rFont val="Times New Roman"/>
        <family val="1"/>
      </rPr>
      <t>1</t>
    </r>
  </si>
  <si>
    <r>
      <t>P</t>
    </r>
    <r>
      <rPr>
        <vertAlign val="subscript"/>
        <sz val="12"/>
        <color theme="1"/>
        <rFont val="Times New Roman"/>
        <family val="1"/>
      </rPr>
      <t>6</t>
    </r>
    <r>
      <rPr>
        <sz val="12"/>
        <color theme="1"/>
        <rFont val="Times New Roman"/>
        <family val="1"/>
      </rPr>
      <t>U</t>
    </r>
    <r>
      <rPr>
        <vertAlign val="subscript"/>
        <sz val="12"/>
        <color theme="1"/>
        <rFont val="Times New Roman"/>
        <family val="1"/>
      </rPr>
      <t>2</t>
    </r>
    <r>
      <rPr>
        <sz val="11"/>
        <color theme="1"/>
        <rFont val="Calibri"/>
        <family val="2"/>
        <scheme val="minor"/>
      </rPr>
      <t/>
    </r>
  </si>
  <si>
    <r>
      <t>P</t>
    </r>
    <r>
      <rPr>
        <vertAlign val="subscript"/>
        <sz val="12"/>
        <color theme="1"/>
        <rFont val="Times New Roman"/>
        <family val="1"/>
      </rPr>
      <t>6</t>
    </r>
    <r>
      <rPr>
        <sz val="12"/>
        <color theme="1"/>
        <rFont val="Times New Roman"/>
        <family val="1"/>
      </rPr>
      <t>U</t>
    </r>
    <r>
      <rPr>
        <vertAlign val="subscript"/>
        <sz val="12"/>
        <color theme="1"/>
        <rFont val="Times New Roman"/>
        <family val="1"/>
      </rPr>
      <t>3</t>
    </r>
    <r>
      <rPr>
        <sz val="11"/>
        <color theme="1"/>
        <rFont val="Calibri"/>
        <family val="2"/>
        <scheme val="minor"/>
      </rPr>
      <t/>
    </r>
  </si>
  <si>
    <r>
      <t>P</t>
    </r>
    <r>
      <rPr>
        <vertAlign val="subscript"/>
        <sz val="12"/>
        <color theme="1"/>
        <rFont val="Times New Roman"/>
        <family val="1"/>
      </rPr>
      <t>6</t>
    </r>
    <r>
      <rPr>
        <sz val="12"/>
        <color theme="1"/>
        <rFont val="Times New Roman"/>
        <family val="1"/>
      </rPr>
      <t>U</t>
    </r>
    <r>
      <rPr>
        <vertAlign val="subscript"/>
        <sz val="12"/>
        <color theme="1"/>
        <rFont val="Times New Roman"/>
        <family val="1"/>
      </rPr>
      <t>4</t>
    </r>
    <r>
      <rPr>
        <sz val="11"/>
        <color theme="1"/>
        <rFont val="Calibri"/>
        <family val="2"/>
        <scheme val="minor"/>
      </rPr>
      <t/>
    </r>
  </si>
  <si>
    <t>30 menit (2)</t>
  </si>
  <si>
    <t>KADAR ABU</t>
  </si>
  <si>
    <t>VITAMIN C</t>
  </si>
  <si>
    <t>Volume Titrasi</t>
  </si>
  <si>
    <t>FP</t>
  </si>
  <si>
    <t>VIT C %</t>
  </si>
  <si>
    <t>SINERESIS</t>
  </si>
  <si>
    <t>Perlakuan</t>
  </si>
  <si>
    <t>L*</t>
  </si>
  <si>
    <t>a*</t>
  </si>
  <si>
    <t>b*</t>
  </si>
  <si>
    <t>WARNA COLOUR READER</t>
  </si>
  <si>
    <t>Berat Kertas 1</t>
  </si>
  <si>
    <t>Berat Kertas 2</t>
  </si>
  <si>
    <t>Sineresis %</t>
  </si>
  <si>
    <t>ORGANOLEPTIK WARNA</t>
  </si>
  <si>
    <t>Panelis</t>
  </si>
  <si>
    <t>P1</t>
  </si>
  <si>
    <t>P2</t>
  </si>
  <si>
    <t>P3</t>
  </si>
  <si>
    <t>P4</t>
  </si>
  <si>
    <t>P5</t>
  </si>
  <si>
    <t>P6</t>
  </si>
  <si>
    <t>ORGANOLEPTIK RASA</t>
  </si>
  <si>
    <t>ORGANOLEPTIK AROMA</t>
  </si>
  <si>
    <t>ORGANOLEPTIK TEKSTUR</t>
  </si>
  <si>
    <t>Yj</t>
  </si>
  <si>
    <t>∑j Yij kuadrat</t>
  </si>
  <si>
    <t>Yj kuadrat</t>
  </si>
  <si>
    <t>Rerata</t>
  </si>
  <si>
    <t>Hasil Akhir</t>
  </si>
  <si>
    <t>%</t>
  </si>
  <si>
    <t>Abu %</t>
  </si>
  <si>
    <t>Ranking</t>
  </si>
  <si>
    <t>Ulangan 1</t>
  </si>
  <si>
    <t>Ulangan 2</t>
  </si>
  <si>
    <t>Ulangan 3</t>
  </si>
  <si>
    <t>Ulangan 4</t>
  </si>
  <si>
    <t>P1U1</t>
  </si>
  <si>
    <t>P2U1</t>
  </si>
  <si>
    <t>P3U1</t>
  </si>
  <si>
    <t>P4U1</t>
  </si>
  <si>
    <t>P5U1</t>
  </si>
  <si>
    <t>Total</t>
  </si>
  <si>
    <t>LIGHTNESS</t>
  </si>
  <si>
    <t>REDNESS</t>
  </si>
  <si>
    <t>P6U1</t>
  </si>
  <si>
    <t>YELLOWNESS</t>
  </si>
  <si>
    <t xml:space="preserve">Perlakuan </t>
  </si>
  <si>
    <t>T &gt; X2</t>
  </si>
  <si>
    <t>H0 ditolak</t>
  </si>
  <si>
    <t>T</t>
  </si>
  <si>
    <t>X2</t>
  </si>
  <si>
    <t>TITIK KRITIS</t>
  </si>
  <si>
    <t>TEKSTUR</t>
  </si>
  <si>
    <t>Nilai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</si>
</sst>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64" formatCode="0.0000"/>
    <numFmt numFmtId="165" formatCode="0.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vertAlign val="subscript"/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rgb="FF000000"/>
      <name val="Times New Roman"/>
      <family val="1"/>
    </font>
    <font>
      <sz val="11"/>
      <color theme="1"/>
      <name val="Times New Roman"/>
      <family val="1"/>
    </font>
    <font>
      <b/>
      <i/>
      <sz val="12"/>
      <color theme="1"/>
      <name val="Times New Roman"/>
      <family val="1"/>
    </font>
    <font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1" xfId="0" applyFont="1" applyBorder="1" applyAlignment="1">
      <alignment horizontal="center"/>
    </xf>
    <xf numFmtId="41" fontId="2" fillId="0" borderId="1" xfId="1" applyFont="1" applyBorder="1" applyAlignment="1">
      <alignment horizontal="center"/>
    </xf>
    <xf numFmtId="164" fontId="3" fillId="0" borderId="1" xfId="1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2" fillId="0" borderId="0" xfId="0" applyFont="1"/>
    <xf numFmtId="0" fontId="2" fillId="0" borderId="1" xfId="0" applyFont="1" applyBorder="1"/>
    <xf numFmtId="41" fontId="2" fillId="0" borderId="1" xfId="1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2" fontId="3" fillId="0" borderId="1" xfId="1" applyNumberFormat="1" applyFont="1" applyBorder="1" applyAlignment="1">
      <alignment horizontal="center"/>
    </xf>
    <xf numFmtId="165" fontId="3" fillId="0" borderId="1" xfId="1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2" fontId="7" fillId="0" borderId="1" xfId="0" applyNumberFormat="1" applyFont="1" applyBorder="1" applyAlignment="1">
      <alignment horizontal="center"/>
    </xf>
    <xf numFmtId="0" fontId="3" fillId="0" borderId="0" xfId="0" applyFont="1"/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2" borderId="0" xfId="0" applyFont="1" applyFill="1"/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/>
    <xf numFmtId="2" fontId="0" fillId="0" borderId="1" xfId="0" applyNumberFormat="1" applyBorder="1" applyAlignment="1">
      <alignment horizontal="center"/>
    </xf>
    <xf numFmtId="165" fontId="7" fillId="0" borderId="1" xfId="0" applyNumberFormat="1" applyFont="1" applyBorder="1" applyAlignment="1">
      <alignment horizontal="center"/>
    </xf>
    <xf numFmtId="2" fontId="0" fillId="0" borderId="1" xfId="0" applyNumberFormat="1" applyBorder="1"/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3" fillId="0" borderId="3" xfId="0" applyFont="1" applyBorder="1" applyAlignment="1">
      <alignment horizontal="center"/>
    </xf>
    <xf numFmtId="0" fontId="8" fillId="3" borderId="5" xfId="0" applyFont="1" applyFill="1" applyBorder="1" applyAlignment="1">
      <alignment horizontal="center"/>
    </xf>
    <xf numFmtId="2" fontId="3" fillId="0" borderId="3" xfId="0" applyNumberFormat="1" applyFont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2" fillId="3" borderId="0" xfId="0" applyFont="1" applyFill="1"/>
    <xf numFmtId="0" fontId="0" fillId="3" borderId="0" xfId="0" applyFill="1"/>
    <xf numFmtId="0" fontId="3" fillId="3" borderId="0" xfId="0" applyFont="1" applyFill="1"/>
    <xf numFmtId="0" fontId="9" fillId="4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2" fontId="0" fillId="0" borderId="1" xfId="0" applyNumberFormat="1" applyBorder="1" applyAlignment="1">
      <alignment horizontal="right"/>
    </xf>
    <xf numFmtId="0" fontId="3" fillId="4" borderId="1" xfId="0" applyFont="1" applyFill="1" applyBorder="1"/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</cellXfs>
  <cellStyles count="2">
    <cellStyle name="Comma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9D8FC7-5F2A-4865-8B94-8AFB87F57D67}">
  <dimension ref="A1:P26"/>
  <sheetViews>
    <sheetView workbookViewId="0">
      <selection activeCell="C10" sqref="C10"/>
    </sheetView>
  </sheetViews>
  <sheetFormatPr defaultRowHeight="15" x14ac:dyDescent="0.25"/>
  <cols>
    <col min="1" max="1" width="14" customWidth="1"/>
    <col min="2" max="2" width="14.42578125" customWidth="1"/>
    <col min="3" max="3" width="14.140625" customWidth="1"/>
    <col min="4" max="4" width="13.140625" customWidth="1"/>
    <col min="6" max="6" width="12.7109375" customWidth="1"/>
    <col min="7" max="7" width="12.5703125" customWidth="1"/>
    <col min="10" max="10" width="10.28515625" customWidth="1"/>
  </cols>
  <sheetData>
    <row r="1" spans="1:16" ht="15.75" x14ac:dyDescent="0.25">
      <c r="A1" s="34" t="s">
        <v>0</v>
      </c>
      <c r="B1" s="6"/>
    </row>
    <row r="2" spans="1:16" ht="15.75" x14ac:dyDescent="0.25">
      <c r="A2" s="1" t="s">
        <v>36</v>
      </c>
      <c r="B2" s="2" t="s">
        <v>1</v>
      </c>
      <c r="C2" s="2" t="s">
        <v>2</v>
      </c>
      <c r="D2" s="2" t="s">
        <v>3</v>
      </c>
      <c r="E2" s="1" t="s">
        <v>4</v>
      </c>
      <c r="F2" s="7" t="s">
        <v>29</v>
      </c>
      <c r="G2" s="8" t="s">
        <v>59</v>
      </c>
      <c r="H2" s="8" t="s">
        <v>60</v>
      </c>
      <c r="J2" s="30" t="s">
        <v>36</v>
      </c>
      <c r="K2" s="30" t="s">
        <v>63</v>
      </c>
      <c r="L2" s="30" t="s">
        <v>64</v>
      </c>
      <c r="M2" s="30" t="s">
        <v>65</v>
      </c>
      <c r="N2" s="30" t="s">
        <v>66</v>
      </c>
      <c r="O2" s="30" t="s">
        <v>72</v>
      </c>
      <c r="P2" s="30" t="s">
        <v>58</v>
      </c>
    </row>
    <row r="3" spans="1:16" ht="18.75" x14ac:dyDescent="0.35">
      <c r="A3" s="4" t="s">
        <v>5</v>
      </c>
      <c r="B3" s="3">
        <v>6.2305999999999999</v>
      </c>
      <c r="C3" s="3">
        <v>2.0474000000000001</v>
      </c>
      <c r="D3" s="3">
        <f t="shared" ref="D3:D26" si="0">B3+C3</f>
        <v>8.2780000000000005</v>
      </c>
      <c r="E3" s="4">
        <v>6.5026999999999999</v>
      </c>
      <c r="F3" s="5">
        <v>6.5194000000000001</v>
      </c>
      <c r="G3" s="26">
        <f>F3-B3</f>
        <v>0.28880000000000017</v>
      </c>
      <c r="H3" s="25">
        <f>((C3-G3)/C3)*100</f>
        <v>85.894304972159802</v>
      </c>
      <c r="J3" s="28" t="s">
        <v>67</v>
      </c>
      <c r="K3" s="29">
        <f>H3</f>
        <v>85.894304972159802</v>
      </c>
      <c r="L3" s="29">
        <f>H4</f>
        <v>89.372405372405368</v>
      </c>
      <c r="M3" s="29">
        <f>H5</f>
        <v>87.387124963588718</v>
      </c>
      <c r="N3" s="29">
        <f>H6</f>
        <v>87.405828707375093</v>
      </c>
      <c r="O3" s="29">
        <f>SUM(K3:N3)</f>
        <v>350.05966401552905</v>
      </c>
      <c r="P3" s="29">
        <f>AVERAGE(K3:N3)</f>
        <v>87.514916003882263</v>
      </c>
    </row>
    <row r="4" spans="1:16" ht="18.75" x14ac:dyDescent="0.35">
      <c r="A4" s="4" t="s">
        <v>6</v>
      </c>
      <c r="B4" s="3">
        <v>6.1752000000000002</v>
      </c>
      <c r="C4" s="3">
        <v>2.0474999999999999</v>
      </c>
      <c r="D4" s="3">
        <f t="shared" si="0"/>
        <v>8.2226999999999997</v>
      </c>
      <c r="E4" s="4">
        <v>6.3932000000000002</v>
      </c>
      <c r="F4" s="5">
        <v>6.3928000000000003</v>
      </c>
      <c r="G4" s="26">
        <f>F4-B4</f>
        <v>0.21760000000000002</v>
      </c>
      <c r="H4" s="25">
        <f>((C4-G4)/C4)*100</f>
        <v>89.372405372405368</v>
      </c>
      <c r="J4" s="28" t="s">
        <v>68</v>
      </c>
      <c r="K4" s="29">
        <f>H7</f>
        <v>84.944778143770577</v>
      </c>
      <c r="L4" s="29">
        <f>H8</f>
        <v>87.075833579226895</v>
      </c>
      <c r="M4" s="29">
        <f>H9</f>
        <v>86.164757751473601</v>
      </c>
      <c r="N4" s="29">
        <f>H10</f>
        <v>87.098323646668902</v>
      </c>
      <c r="O4" s="29">
        <f t="shared" ref="O4:O8" si="1">SUM(K4:N4)</f>
        <v>345.28369312114</v>
      </c>
      <c r="P4" s="29">
        <f t="shared" ref="P4:P8" si="2">AVERAGE(K4:N4)</f>
        <v>86.320923280285001</v>
      </c>
    </row>
    <row r="5" spans="1:16" ht="18.75" x14ac:dyDescent="0.35">
      <c r="A5" s="4" t="s">
        <v>7</v>
      </c>
      <c r="B5" s="3">
        <v>6.1816000000000004</v>
      </c>
      <c r="C5" s="3">
        <v>2.0598000000000001</v>
      </c>
      <c r="D5" s="3">
        <f t="shared" si="0"/>
        <v>8.2414000000000005</v>
      </c>
      <c r="E5" s="4">
        <v>6.4432</v>
      </c>
      <c r="F5" s="5">
        <v>6.4413999999999998</v>
      </c>
      <c r="G5" s="26">
        <f t="shared" ref="G5:G26" si="3">F5-B5</f>
        <v>0.25979999999999936</v>
      </c>
      <c r="H5" s="25">
        <f t="shared" ref="H5:H26" si="4">((C5-G5)/C5)*100</f>
        <v>87.387124963588718</v>
      </c>
      <c r="J5" s="28" t="s">
        <v>69</v>
      </c>
      <c r="K5" s="29">
        <f>H11</f>
        <v>89.542322834645645</v>
      </c>
      <c r="L5" s="29">
        <f>H12</f>
        <v>86.298638132295721</v>
      </c>
      <c r="M5" s="29">
        <f>H13</f>
        <v>85.886996053354665</v>
      </c>
      <c r="N5" s="29">
        <f>H14</f>
        <v>86.727183513248278</v>
      </c>
      <c r="O5" s="29">
        <f t="shared" si="1"/>
        <v>348.4551405335443</v>
      </c>
      <c r="P5" s="29">
        <f t="shared" si="2"/>
        <v>87.113785133386074</v>
      </c>
    </row>
    <row r="6" spans="1:16" ht="18.75" x14ac:dyDescent="0.35">
      <c r="A6" s="4" t="s">
        <v>8</v>
      </c>
      <c r="B6" s="3">
        <v>6.2378999999999998</v>
      </c>
      <c r="C6" s="3">
        <v>2.0175999999999998</v>
      </c>
      <c r="D6" s="3">
        <f t="shared" si="0"/>
        <v>8.2554999999999996</v>
      </c>
      <c r="E6" s="4">
        <v>6.4927000000000001</v>
      </c>
      <c r="F6" s="5">
        <v>6.492</v>
      </c>
      <c r="G6" s="26">
        <f t="shared" si="3"/>
        <v>0.25410000000000021</v>
      </c>
      <c r="H6" s="25">
        <f t="shared" si="4"/>
        <v>87.405828707375093</v>
      </c>
      <c r="J6" s="28" t="s">
        <v>70</v>
      </c>
      <c r="K6" s="29">
        <f>H15</f>
        <v>91.295387634936191</v>
      </c>
      <c r="L6" s="29">
        <f>H16</f>
        <v>85.360876057740157</v>
      </c>
      <c r="M6" s="29">
        <f>H17</f>
        <v>84.128681115754688</v>
      </c>
      <c r="N6" s="29">
        <f>H18</f>
        <v>84.942252165543792</v>
      </c>
      <c r="O6" s="29">
        <f t="shared" si="1"/>
        <v>345.72719697397486</v>
      </c>
      <c r="P6" s="29">
        <f t="shared" si="2"/>
        <v>86.431799243493714</v>
      </c>
    </row>
    <row r="7" spans="1:16" ht="18.75" x14ac:dyDescent="0.35">
      <c r="A7" s="4" t="s">
        <v>9</v>
      </c>
      <c r="B7" s="3">
        <v>6.1779999999999999</v>
      </c>
      <c r="C7" s="3">
        <v>2.0644</v>
      </c>
      <c r="D7" s="3">
        <f t="shared" si="0"/>
        <v>8.2423999999999999</v>
      </c>
      <c r="E7" s="4">
        <v>6.4897999999999998</v>
      </c>
      <c r="F7" s="5">
        <v>6.4888000000000003</v>
      </c>
      <c r="G7" s="26">
        <f t="shared" si="3"/>
        <v>0.31080000000000041</v>
      </c>
      <c r="H7" s="25">
        <f t="shared" si="4"/>
        <v>84.944778143770577</v>
      </c>
      <c r="J7" s="28" t="s">
        <v>71</v>
      </c>
      <c r="K7" s="29">
        <f>H19</f>
        <v>87.44174757281553</v>
      </c>
      <c r="L7" s="29">
        <f>H20</f>
        <v>84.888032747411529</v>
      </c>
      <c r="M7" s="29">
        <f>H21</f>
        <v>85.283592332957483</v>
      </c>
      <c r="N7" s="29">
        <f>H22</f>
        <v>85.631286007225867</v>
      </c>
      <c r="O7" s="29">
        <f t="shared" si="1"/>
        <v>343.24465866041044</v>
      </c>
      <c r="P7" s="29">
        <f t="shared" si="2"/>
        <v>85.811164665102609</v>
      </c>
    </row>
    <row r="8" spans="1:16" ht="18.75" x14ac:dyDescent="0.35">
      <c r="A8" s="4" t="s">
        <v>10</v>
      </c>
      <c r="B8" s="3">
        <v>5.9855</v>
      </c>
      <c r="C8" s="3">
        <v>2.0333999999999999</v>
      </c>
      <c r="D8" s="3">
        <f t="shared" si="0"/>
        <v>8.0189000000000004</v>
      </c>
      <c r="E8" s="4">
        <v>6.2487000000000004</v>
      </c>
      <c r="F8" s="5">
        <v>6.2483000000000004</v>
      </c>
      <c r="G8" s="26">
        <f t="shared" si="3"/>
        <v>0.26280000000000037</v>
      </c>
      <c r="H8" s="25">
        <f t="shared" si="4"/>
        <v>87.075833579226895</v>
      </c>
      <c r="J8" s="28" t="s">
        <v>75</v>
      </c>
      <c r="K8" s="29">
        <f>H23</f>
        <v>84.627870339428085</v>
      </c>
      <c r="L8" s="29">
        <f>H24</f>
        <v>84.31499032402121</v>
      </c>
      <c r="M8" s="29">
        <f>H25</f>
        <v>86.027934329821136</v>
      </c>
      <c r="N8" s="29">
        <f>H26</f>
        <v>85.771002842858536</v>
      </c>
      <c r="O8" s="29">
        <f t="shared" si="1"/>
        <v>340.74179783612897</v>
      </c>
      <c r="P8" s="29">
        <f t="shared" si="2"/>
        <v>85.185449459032242</v>
      </c>
    </row>
    <row r="9" spans="1:16" ht="18.75" x14ac:dyDescent="0.35">
      <c r="A9" s="4" t="s">
        <v>11</v>
      </c>
      <c r="B9" s="3">
        <v>6.1189999999999998</v>
      </c>
      <c r="C9" s="3">
        <v>2.0867</v>
      </c>
      <c r="D9" s="3">
        <f t="shared" si="0"/>
        <v>8.2057000000000002</v>
      </c>
      <c r="E9" s="4">
        <v>6.4082999999999997</v>
      </c>
      <c r="F9" s="5">
        <v>6.4077000000000002</v>
      </c>
      <c r="G9" s="26">
        <f t="shared" si="3"/>
        <v>0.2887000000000004</v>
      </c>
      <c r="H9" s="25">
        <f t="shared" si="4"/>
        <v>86.164757751473601</v>
      </c>
      <c r="J9" s="30" t="s">
        <v>72</v>
      </c>
      <c r="K9" s="32">
        <f>SUM(K3:K8)</f>
        <v>523.74641149775584</v>
      </c>
      <c r="L9" s="32">
        <f t="shared" ref="L9:O9" si="5">SUM(L3:L8)</f>
        <v>517.31077621310089</v>
      </c>
      <c r="M9" s="32">
        <f t="shared" si="5"/>
        <v>514.87908654695036</v>
      </c>
      <c r="N9" s="32">
        <f t="shared" si="5"/>
        <v>517.57587688292051</v>
      </c>
      <c r="O9" s="32">
        <f t="shared" si="5"/>
        <v>2073.5121511407278</v>
      </c>
      <c r="P9" s="33"/>
    </row>
    <row r="10" spans="1:16" ht="18.75" x14ac:dyDescent="0.35">
      <c r="A10" s="4" t="s">
        <v>12</v>
      </c>
      <c r="B10" s="3">
        <v>6.1055999999999999</v>
      </c>
      <c r="C10" s="3">
        <v>2.0819000000000001</v>
      </c>
      <c r="D10" s="3">
        <f t="shared" si="0"/>
        <v>8.1875</v>
      </c>
      <c r="E10" s="4">
        <v>6.3747999999999996</v>
      </c>
      <c r="F10" s="5">
        <v>6.3742000000000001</v>
      </c>
      <c r="G10" s="26">
        <f t="shared" si="3"/>
        <v>0.26860000000000017</v>
      </c>
      <c r="H10" s="25">
        <f t="shared" si="4"/>
        <v>87.098323646668902</v>
      </c>
    </row>
    <row r="11" spans="1:16" ht="18.75" x14ac:dyDescent="0.35">
      <c r="A11" s="4" t="s">
        <v>13</v>
      </c>
      <c r="B11" s="3">
        <v>6.1711999999999998</v>
      </c>
      <c r="C11" s="3">
        <v>2.032</v>
      </c>
      <c r="D11" s="3">
        <f t="shared" si="0"/>
        <v>8.2031999999999989</v>
      </c>
      <c r="E11" s="4">
        <v>6.3838999999999997</v>
      </c>
      <c r="F11" s="5">
        <v>6.3837000000000002</v>
      </c>
      <c r="G11" s="26">
        <f t="shared" si="3"/>
        <v>0.21250000000000036</v>
      </c>
      <c r="H11" s="25">
        <f t="shared" si="4"/>
        <v>89.542322834645645</v>
      </c>
    </row>
    <row r="12" spans="1:16" ht="18.75" x14ac:dyDescent="0.35">
      <c r="A12" s="4" t="s">
        <v>14</v>
      </c>
      <c r="B12" s="3">
        <v>6.1977000000000002</v>
      </c>
      <c r="C12" s="3">
        <v>2.056</v>
      </c>
      <c r="D12" s="3">
        <f t="shared" si="0"/>
        <v>8.2537000000000003</v>
      </c>
      <c r="E12" s="4">
        <v>6.4805999999999999</v>
      </c>
      <c r="F12" s="5">
        <v>6.4794</v>
      </c>
      <c r="G12" s="26">
        <f t="shared" si="3"/>
        <v>0.28169999999999984</v>
      </c>
      <c r="H12" s="25">
        <f t="shared" si="4"/>
        <v>86.298638132295721</v>
      </c>
    </row>
    <row r="13" spans="1:16" ht="18.75" x14ac:dyDescent="0.35">
      <c r="A13" s="4" t="s">
        <v>15</v>
      </c>
      <c r="B13" s="3">
        <v>6.1188000000000002</v>
      </c>
      <c r="C13" s="3">
        <v>2.0017</v>
      </c>
      <c r="D13" s="3">
        <f t="shared" si="0"/>
        <v>8.1204999999999998</v>
      </c>
      <c r="E13" s="4">
        <v>6.4053000000000004</v>
      </c>
      <c r="F13" s="5">
        <v>6.4013</v>
      </c>
      <c r="G13" s="26">
        <f t="shared" si="3"/>
        <v>0.28249999999999975</v>
      </c>
      <c r="H13" s="25">
        <f t="shared" si="4"/>
        <v>85.886996053354665</v>
      </c>
    </row>
    <row r="14" spans="1:16" ht="18.75" x14ac:dyDescent="0.35">
      <c r="A14" s="4" t="s">
        <v>16</v>
      </c>
      <c r="B14" s="3">
        <v>6.1802000000000001</v>
      </c>
      <c r="C14" s="3">
        <v>2.0379999999999998</v>
      </c>
      <c r="D14" s="3">
        <f t="shared" si="0"/>
        <v>8.2181999999999995</v>
      </c>
      <c r="E14" s="4">
        <v>6.4516</v>
      </c>
      <c r="F14" s="5">
        <v>6.4507000000000003</v>
      </c>
      <c r="G14" s="26">
        <f t="shared" si="3"/>
        <v>0.27050000000000018</v>
      </c>
      <c r="H14" s="25">
        <f t="shared" si="4"/>
        <v>86.727183513248278</v>
      </c>
    </row>
    <row r="15" spans="1:16" ht="18.75" x14ac:dyDescent="0.35">
      <c r="A15" s="4" t="s">
        <v>17</v>
      </c>
      <c r="B15" s="3">
        <v>6.1079999999999997</v>
      </c>
      <c r="C15" s="3">
        <v>2.0379999999999998</v>
      </c>
      <c r="D15" s="3">
        <f t="shared" si="0"/>
        <v>8.145999999999999</v>
      </c>
      <c r="E15" s="4">
        <v>6.2855999999999996</v>
      </c>
      <c r="F15" s="5">
        <v>6.2854000000000001</v>
      </c>
      <c r="G15" s="26">
        <f t="shared" si="3"/>
        <v>0.17740000000000045</v>
      </c>
      <c r="H15" s="25">
        <f t="shared" si="4"/>
        <v>91.295387634936191</v>
      </c>
    </row>
    <row r="16" spans="1:16" ht="18.75" x14ac:dyDescent="0.35">
      <c r="A16" s="4" t="s">
        <v>18</v>
      </c>
      <c r="B16" s="3">
        <v>6.2248999999999999</v>
      </c>
      <c r="C16" s="3">
        <v>2.0089999999999999</v>
      </c>
      <c r="D16" s="3">
        <f t="shared" si="0"/>
        <v>8.2339000000000002</v>
      </c>
      <c r="E16" s="4">
        <v>6.5201000000000002</v>
      </c>
      <c r="F16" s="5">
        <v>6.5190000000000001</v>
      </c>
      <c r="G16" s="26">
        <f t="shared" si="3"/>
        <v>0.29410000000000025</v>
      </c>
      <c r="H16" s="25">
        <f t="shared" si="4"/>
        <v>85.360876057740157</v>
      </c>
    </row>
    <row r="17" spans="1:8" ht="18.75" x14ac:dyDescent="0.35">
      <c r="A17" s="4" t="s">
        <v>19</v>
      </c>
      <c r="B17" s="3">
        <v>6.1891999999999996</v>
      </c>
      <c r="C17" s="3">
        <v>2.0577999999999999</v>
      </c>
      <c r="D17" s="3">
        <f t="shared" si="0"/>
        <v>8.2469999999999999</v>
      </c>
      <c r="E17" s="5">
        <v>6.5220000000000002</v>
      </c>
      <c r="F17" s="5">
        <v>6.5157999999999996</v>
      </c>
      <c r="G17" s="26">
        <f t="shared" si="3"/>
        <v>0.3266</v>
      </c>
      <c r="H17" s="25">
        <f t="shared" si="4"/>
        <v>84.128681115754688</v>
      </c>
    </row>
    <row r="18" spans="1:8" ht="18.75" x14ac:dyDescent="0.35">
      <c r="A18" s="4" t="s">
        <v>20</v>
      </c>
      <c r="B18" s="3">
        <v>6.1513</v>
      </c>
      <c r="C18" s="3">
        <v>2.0779999999999998</v>
      </c>
      <c r="D18" s="3">
        <f t="shared" si="0"/>
        <v>8.2293000000000003</v>
      </c>
      <c r="E18" s="4">
        <v>6.4650999999999996</v>
      </c>
      <c r="F18" s="5">
        <v>6.4641999999999999</v>
      </c>
      <c r="G18" s="26">
        <f t="shared" si="3"/>
        <v>0.31289999999999996</v>
      </c>
      <c r="H18" s="25">
        <f t="shared" si="4"/>
        <v>84.942252165543792</v>
      </c>
    </row>
    <row r="19" spans="1:8" ht="18.75" x14ac:dyDescent="0.35">
      <c r="A19" s="4" t="s">
        <v>21</v>
      </c>
      <c r="B19" s="3">
        <v>6.1657000000000002</v>
      </c>
      <c r="C19" s="3">
        <v>2.06</v>
      </c>
      <c r="D19" s="3">
        <f t="shared" si="0"/>
        <v>8.2256999999999998</v>
      </c>
      <c r="E19" s="4">
        <v>6.4264000000000001</v>
      </c>
      <c r="F19" s="5">
        <v>6.4244000000000003</v>
      </c>
      <c r="G19" s="26">
        <f t="shared" si="3"/>
        <v>0.25870000000000015</v>
      </c>
      <c r="H19" s="25">
        <f t="shared" si="4"/>
        <v>87.44174757281553</v>
      </c>
    </row>
    <row r="20" spans="1:8" ht="18.75" x14ac:dyDescent="0.35">
      <c r="A20" s="4" t="s">
        <v>22</v>
      </c>
      <c r="B20" s="3">
        <v>6.173</v>
      </c>
      <c r="C20" s="3">
        <v>2.0764999999999998</v>
      </c>
      <c r="D20" s="3">
        <f t="shared" si="0"/>
        <v>8.2494999999999994</v>
      </c>
      <c r="E20" s="4">
        <v>6.4896000000000003</v>
      </c>
      <c r="F20" s="5">
        <v>6.4867999999999997</v>
      </c>
      <c r="G20" s="26">
        <f t="shared" si="3"/>
        <v>0.31379999999999963</v>
      </c>
      <c r="H20" s="25">
        <f t="shared" si="4"/>
        <v>84.888032747411529</v>
      </c>
    </row>
    <row r="21" spans="1:8" ht="18.75" x14ac:dyDescent="0.35">
      <c r="A21" s="4" t="s">
        <v>23</v>
      </c>
      <c r="B21" s="3">
        <v>6.2695999999999996</v>
      </c>
      <c r="C21" s="3">
        <v>2.0398999999999998</v>
      </c>
      <c r="D21" s="3">
        <f t="shared" si="0"/>
        <v>8.3094999999999999</v>
      </c>
      <c r="E21" s="4">
        <v>6.5731999999999999</v>
      </c>
      <c r="F21" s="5">
        <v>6.5697999999999999</v>
      </c>
      <c r="G21" s="26">
        <f t="shared" si="3"/>
        <v>0.30020000000000024</v>
      </c>
      <c r="H21" s="25">
        <f t="shared" si="4"/>
        <v>85.283592332957483</v>
      </c>
    </row>
    <row r="22" spans="1:8" ht="18.75" x14ac:dyDescent="0.35">
      <c r="A22" s="4" t="s">
        <v>24</v>
      </c>
      <c r="B22" s="3">
        <v>6.3018999999999998</v>
      </c>
      <c r="C22" s="3">
        <v>2.0482</v>
      </c>
      <c r="D22" s="3">
        <f t="shared" si="0"/>
        <v>8.3500999999999994</v>
      </c>
      <c r="E22" s="4">
        <v>6.5991</v>
      </c>
      <c r="F22" s="5">
        <v>6.5961999999999996</v>
      </c>
      <c r="G22" s="26">
        <f t="shared" si="3"/>
        <v>0.29429999999999978</v>
      </c>
      <c r="H22" s="25">
        <f t="shared" si="4"/>
        <v>85.631286007225867</v>
      </c>
    </row>
    <row r="23" spans="1:8" ht="18.75" x14ac:dyDescent="0.35">
      <c r="A23" s="4" t="s">
        <v>25</v>
      </c>
      <c r="B23" s="3">
        <v>4.4433999999999996</v>
      </c>
      <c r="C23" s="3">
        <v>2.0947</v>
      </c>
      <c r="D23" s="3">
        <f t="shared" si="0"/>
        <v>6.5381</v>
      </c>
      <c r="E23" s="4">
        <v>4.7672999999999996</v>
      </c>
      <c r="F23" s="5">
        <v>4.7653999999999996</v>
      </c>
      <c r="G23" s="26">
        <f t="shared" si="3"/>
        <v>0.32200000000000006</v>
      </c>
      <c r="H23" s="25">
        <f t="shared" si="4"/>
        <v>84.627870339428085</v>
      </c>
    </row>
    <row r="24" spans="1:8" ht="18.75" x14ac:dyDescent="0.35">
      <c r="A24" s="4" t="s">
        <v>26</v>
      </c>
      <c r="B24" s="3">
        <v>4.4470999999999998</v>
      </c>
      <c r="C24" s="3">
        <v>2.0152999999999999</v>
      </c>
      <c r="D24" s="3">
        <f t="shared" si="0"/>
        <v>6.4623999999999997</v>
      </c>
      <c r="E24" s="4">
        <v>4.7660999999999998</v>
      </c>
      <c r="F24" s="5">
        <v>4.7632000000000003</v>
      </c>
      <c r="G24" s="26">
        <f t="shared" si="3"/>
        <v>0.31610000000000049</v>
      </c>
      <c r="H24" s="25">
        <f t="shared" si="4"/>
        <v>84.31499032402121</v>
      </c>
    </row>
    <row r="25" spans="1:8" ht="18.75" x14ac:dyDescent="0.35">
      <c r="A25" s="4" t="s">
        <v>27</v>
      </c>
      <c r="B25" s="3">
        <v>4.3639000000000001</v>
      </c>
      <c r="C25" s="3">
        <v>2.0405000000000002</v>
      </c>
      <c r="D25" s="3">
        <f t="shared" si="0"/>
        <v>6.4044000000000008</v>
      </c>
      <c r="E25" s="5">
        <v>4.6520000000000001</v>
      </c>
      <c r="F25" s="5">
        <v>4.649</v>
      </c>
      <c r="G25" s="26">
        <f t="shared" si="3"/>
        <v>0.28509999999999991</v>
      </c>
      <c r="H25" s="25">
        <f>((C25-G25)/C25)*100</f>
        <v>86.027934329821136</v>
      </c>
    </row>
    <row r="26" spans="1:8" ht="18.75" x14ac:dyDescent="0.35">
      <c r="A26" s="4" t="s">
        <v>28</v>
      </c>
      <c r="B26" s="3">
        <v>4.3731999999999998</v>
      </c>
      <c r="C26" s="3">
        <v>2.0402</v>
      </c>
      <c r="D26" s="3">
        <f t="shared" si="0"/>
        <v>6.4133999999999993</v>
      </c>
      <c r="E26" s="4">
        <v>4.6653000000000002</v>
      </c>
      <c r="F26" s="5">
        <v>4.6635</v>
      </c>
      <c r="G26" s="26">
        <f t="shared" si="3"/>
        <v>0.29030000000000022</v>
      </c>
      <c r="H26" s="25">
        <f t="shared" si="4"/>
        <v>85.771002842858536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8AC818-F2BD-4A23-836B-EF4CEC515B39}">
  <dimension ref="A1:N26"/>
  <sheetViews>
    <sheetView workbookViewId="0">
      <selection activeCell="C4" sqref="C4"/>
    </sheetView>
  </sheetViews>
  <sheetFormatPr defaultRowHeight="15" x14ac:dyDescent="0.25"/>
  <cols>
    <col min="1" max="1" width="14.5703125" customWidth="1"/>
    <col min="2" max="2" width="13.85546875" customWidth="1"/>
    <col min="3" max="3" width="14.5703125" customWidth="1"/>
    <col min="5" max="5" width="11.7109375" customWidth="1"/>
  </cols>
  <sheetData>
    <row r="1" spans="1:14" ht="15.75" x14ac:dyDescent="0.25">
      <c r="A1" s="34" t="s">
        <v>30</v>
      </c>
    </row>
    <row r="2" spans="1:14" ht="15.75" x14ac:dyDescent="0.25">
      <c r="A2" s="1" t="s">
        <v>36</v>
      </c>
      <c r="B2" s="2" t="s">
        <v>1</v>
      </c>
      <c r="C2" s="2" t="s">
        <v>2</v>
      </c>
      <c r="D2" s="1" t="s">
        <v>4</v>
      </c>
      <c r="E2" s="9" t="s">
        <v>59</v>
      </c>
      <c r="F2" s="9" t="s">
        <v>61</v>
      </c>
      <c r="H2" s="30" t="s">
        <v>36</v>
      </c>
      <c r="I2" s="30" t="s">
        <v>63</v>
      </c>
      <c r="J2" s="30" t="s">
        <v>64</v>
      </c>
      <c r="K2" s="30" t="s">
        <v>65</v>
      </c>
      <c r="L2" s="30" t="s">
        <v>66</v>
      </c>
      <c r="M2" s="30" t="s">
        <v>72</v>
      </c>
      <c r="N2" s="30" t="s">
        <v>58</v>
      </c>
    </row>
    <row r="3" spans="1:14" ht="18.75" x14ac:dyDescent="0.35">
      <c r="A3" s="4" t="s">
        <v>5</v>
      </c>
      <c r="B3" s="3">
        <v>14.3689</v>
      </c>
      <c r="C3" s="3">
        <v>3.0589</v>
      </c>
      <c r="D3" s="5">
        <v>14.372999999999999</v>
      </c>
      <c r="E3" s="26">
        <f>D3-B3</f>
        <v>4.0999999999993264E-3</v>
      </c>
      <c r="F3" s="17">
        <f>(E3/C3)*100</f>
        <v>0.134035110660673</v>
      </c>
      <c r="H3" s="28" t="s">
        <v>67</v>
      </c>
      <c r="I3" s="29">
        <f>F3</f>
        <v>0.134035110660673</v>
      </c>
      <c r="J3" s="29">
        <f>F4</f>
        <v>9.5899470899482364E-2</v>
      </c>
      <c r="K3" s="29">
        <f>F5</f>
        <v>0.10382868267363478</v>
      </c>
      <c r="L3" s="29">
        <f>F6</f>
        <v>0.18470511989627836</v>
      </c>
      <c r="M3" s="29">
        <f>SUM(I3:L3)</f>
        <v>0.51846838413006857</v>
      </c>
      <c r="N3" s="29">
        <f>AVERAGE(I3:L3)</f>
        <v>0.12961709603251714</v>
      </c>
    </row>
    <row r="4" spans="1:14" ht="18.75" x14ac:dyDescent="0.35">
      <c r="A4" s="4" t="s">
        <v>6</v>
      </c>
      <c r="B4" s="3">
        <v>14.949299999999999</v>
      </c>
      <c r="C4" s="3">
        <v>3.024</v>
      </c>
      <c r="D4" s="4">
        <v>14.952199999999999</v>
      </c>
      <c r="E4" s="26">
        <f t="shared" ref="E4:E26" si="0">D4-B4</f>
        <v>2.9000000000003467E-3</v>
      </c>
      <c r="F4" s="17">
        <f t="shared" ref="F4:F26" si="1">(E4/C4)*100</f>
        <v>9.5899470899482364E-2</v>
      </c>
      <c r="H4" s="28" t="s">
        <v>68</v>
      </c>
      <c r="I4" s="29">
        <f>F7</f>
        <v>0.19754387120140346</v>
      </c>
      <c r="J4" s="29">
        <f>F8</f>
        <v>0.12538771200422441</v>
      </c>
      <c r="K4" s="29">
        <f>F9</f>
        <v>8.2101806239779279E-2</v>
      </c>
      <c r="L4" s="29">
        <f>F10</f>
        <v>0.12193514368580394</v>
      </c>
      <c r="M4" s="29">
        <f t="shared" ref="M4:M8" si="2">SUM(I4:L4)</f>
        <v>0.52696853313121106</v>
      </c>
      <c r="N4" s="29">
        <f t="shared" ref="N4:N8" si="3">AVERAGE(I4:L4)</f>
        <v>0.13174213328280276</v>
      </c>
    </row>
    <row r="5" spans="1:14" ht="18.75" x14ac:dyDescent="0.35">
      <c r="A5" s="4" t="s">
        <v>7</v>
      </c>
      <c r="B5" s="3">
        <v>14.260199999999999</v>
      </c>
      <c r="C5" s="3">
        <v>3.0819999999999999</v>
      </c>
      <c r="D5" s="4">
        <v>14.263400000000001</v>
      </c>
      <c r="E5" s="26">
        <f t="shared" si="0"/>
        <v>3.2000000000014239E-3</v>
      </c>
      <c r="F5" s="17">
        <f t="shared" si="1"/>
        <v>0.10382868267363478</v>
      </c>
      <c r="H5" s="28" t="s">
        <v>69</v>
      </c>
      <c r="I5" s="29">
        <f>F11</f>
        <v>0.15284055803062355</v>
      </c>
      <c r="J5" s="29">
        <f>F12</f>
        <v>0.15019917716972303</v>
      </c>
      <c r="K5" s="29">
        <f>F13</f>
        <v>0.10007747933883913</v>
      </c>
      <c r="L5" s="29">
        <f>F14</f>
        <v>0.12774738772963465</v>
      </c>
      <c r="M5" s="29">
        <f t="shared" si="2"/>
        <v>0.53086460226882037</v>
      </c>
      <c r="N5" s="29">
        <f t="shared" si="3"/>
        <v>0.13271615056720509</v>
      </c>
    </row>
    <row r="6" spans="1:14" ht="18.75" x14ac:dyDescent="0.35">
      <c r="A6" s="4" t="s">
        <v>8</v>
      </c>
      <c r="B6" s="3">
        <v>13.3673</v>
      </c>
      <c r="C6" s="3">
        <v>3.0859999999999999</v>
      </c>
      <c r="D6" s="5">
        <v>13.372999999999999</v>
      </c>
      <c r="E6" s="26">
        <f t="shared" si="0"/>
        <v>5.6999999999991502E-3</v>
      </c>
      <c r="F6" s="17">
        <f t="shared" si="1"/>
        <v>0.18470511989627836</v>
      </c>
      <c r="H6" s="28" t="s">
        <v>70</v>
      </c>
      <c r="I6" s="29">
        <f>F15</f>
        <v>0.11091537809098187</v>
      </c>
      <c r="J6" s="29">
        <f>F16</f>
        <v>0.20196000529731145</v>
      </c>
      <c r="K6" s="29">
        <f>F17</f>
        <v>0.21837619373549091</v>
      </c>
      <c r="L6" s="29">
        <f>F18</f>
        <v>0.18866697026871035</v>
      </c>
      <c r="M6" s="29">
        <f t="shared" si="2"/>
        <v>0.71991854739249461</v>
      </c>
      <c r="N6" s="29">
        <f t="shared" si="3"/>
        <v>0.17997963684812365</v>
      </c>
    </row>
    <row r="7" spans="1:14" ht="18.75" x14ac:dyDescent="0.35">
      <c r="A7" s="4" t="s">
        <v>9</v>
      </c>
      <c r="B7" s="3">
        <v>10.547499999999999</v>
      </c>
      <c r="C7" s="3">
        <v>3.0373000000000001</v>
      </c>
      <c r="D7" s="4">
        <v>10.5535</v>
      </c>
      <c r="E7" s="26">
        <f t="shared" si="0"/>
        <v>6.0000000000002274E-3</v>
      </c>
      <c r="F7" s="17">
        <f t="shared" si="1"/>
        <v>0.19754387120140346</v>
      </c>
      <c r="H7" s="28" t="s">
        <v>71</v>
      </c>
      <c r="I7" s="29">
        <f>F19</f>
        <v>0.82636432750466327</v>
      </c>
      <c r="J7" s="29">
        <f>F20</f>
        <v>2.6927465362672973</v>
      </c>
      <c r="K7" s="29">
        <f>F21</f>
        <v>2.5338115765572473</v>
      </c>
      <c r="L7" s="29">
        <f>F22</f>
        <v>2.8508698978744142</v>
      </c>
      <c r="M7" s="29">
        <f t="shared" si="2"/>
        <v>8.9037923382036226</v>
      </c>
      <c r="N7" s="29">
        <f t="shared" si="3"/>
        <v>2.2259480845509056</v>
      </c>
    </row>
    <row r="8" spans="1:14" ht="18.75" x14ac:dyDescent="0.35">
      <c r="A8" s="4" t="s">
        <v>10</v>
      </c>
      <c r="B8" s="3">
        <v>11.445600000000001</v>
      </c>
      <c r="C8" s="3">
        <v>3.0306000000000002</v>
      </c>
      <c r="D8" s="4">
        <v>11.449400000000001</v>
      </c>
      <c r="E8" s="26">
        <f t="shared" si="0"/>
        <v>3.8000000000000256E-3</v>
      </c>
      <c r="F8" s="17">
        <f t="shared" si="1"/>
        <v>0.12538771200422441</v>
      </c>
      <c r="H8" s="28" t="s">
        <v>75</v>
      </c>
      <c r="I8" s="29">
        <f>F23</f>
        <v>0.31824146981623064</v>
      </c>
      <c r="J8" s="29">
        <f>F24</f>
        <v>0.20858455822440097</v>
      </c>
      <c r="K8" s="29">
        <f>F25</f>
        <v>0.20508749297078366</v>
      </c>
      <c r="L8" s="29">
        <f>F26</f>
        <v>0.30313401456997802</v>
      </c>
      <c r="M8" s="29">
        <f t="shared" si="2"/>
        <v>1.0350475355813933</v>
      </c>
      <c r="N8" s="29">
        <f t="shared" si="3"/>
        <v>0.25876188389534832</v>
      </c>
    </row>
    <row r="9" spans="1:14" ht="18.75" x14ac:dyDescent="0.35">
      <c r="A9" s="4" t="s">
        <v>11</v>
      </c>
      <c r="B9" s="3">
        <v>11.841799999999999</v>
      </c>
      <c r="C9" s="3">
        <v>3.0449999999999999</v>
      </c>
      <c r="D9" s="4">
        <v>11.8443</v>
      </c>
      <c r="E9" s="26">
        <f t="shared" si="0"/>
        <v>2.500000000001279E-3</v>
      </c>
      <c r="F9" s="17">
        <f t="shared" si="1"/>
        <v>8.2101806239779279E-2</v>
      </c>
      <c r="H9" s="30" t="s">
        <v>72</v>
      </c>
      <c r="I9" s="32">
        <f>SUM(I3:I8)</f>
        <v>1.7399407153045756</v>
      </c>
      <c r="J9" s="32">
        <f t="shared" ref="J9:M9" si="4">SUM(J3:J8)</f>
        <v>3.4747774598624397</v>
      </c>
      <c r="K9" s="32">
        <f t="shared" si="4"/>
        <v>3.2432832315157749</v>
      </c>
      <c r="L9" s="32">
        <f t="shared" si="4"/>
        <v>3.7770585340248197</v>
      </c>
      <c r="M9" s="32">
        <f t="shared" si="4"/>
        <v>12.235059940707609</v>
      </c>
      <c r="N9" s="33"/>
    </row>
    <row r="10" spans="1:14" ht="18.75" x14ac:dyDescent="0.35">
      <c r="A10" s="4" t="s">
        <v>12</v>
      </c>
      <c r="B10" s="3">
        <v>24.026499999999999</v>
      </c>
      <c r="C10" s="3">
        <v>3.0344000000000002</v>
      </c>
      <c r="D10" s="4">
        <v>24.030200000000001</v>
      </c>
      <c r="E10" s="26">
        <f t="shared" si="0"/>
        <v>3.700000000002035E-3</v>
      </c>
      <c r="F10" s="17">
        <f t="shared" si="1"/>
        <v>0.12193514368580394</v>
      </c>
    </row>
    <row r="11" spans="1:14" ht="18.75" x14ac:dyDescent="0.35">
      <c r="A11" s="4" t="s">
        <v>13</v>
      </c>
      <c r="B11" s="3">
        <v>10.8263</v>
      </c>
      <c r="C11" s="3">
        <v>3.0750999999999999</v>
      </c>
      <c r="D11" s="5">
        <v>10.831</v>
      </c>
      <c r="E11" s="26">
        <f t="shared" si="0"/>
        <v>4.6999999999997044E-3</v>
      </c>
      <c r="F11" s="17">
        <f t="shared" si="1"/>
        <v>0.15284055803062355</v>
      </c>
    </row>
    <row r="12" spans="1:14" ht="18.75" x14ac:dyDescent="0.35">
      <c r="A12" s="4" t="s">
        <v>14</v>
      </c>
      <c r="B12" s="3">
        <v>23.9009</v>
      </c>
      <c r="C12" s="3">
        <v>3.0626000000000002</v>
      </c>
      <c r="D12" s="4">
        <v>23.9055</v>
      </c>
      <c r="E12" s="26">
        <f t="shared" si="0"/>
        <v>4.5999999999999375E-3</v>
      </c>
      <c r="F12" s="17">
        <f t="shared" si="1"/>
        <v>0.15019917716972303</v>
      </c>
    </row>
    <row r="13" spans="1:14" ht="18.75" x14ac:dyDescent="0.35">
      <c r="A13" s="4" t="s">
        <v>15</v>
      </c>
      <c r="B13" s="3">
        <v>23.4984</v>
      </c>
      <c r="C13" s="3">
        <v>3.0975999999999999</v>
      </c>
      <c r="D13" s="5">
        <v>23.5015</v>
      </c>
      <c r="E13" s="26">
        <f t="shared" si="0"/>
        <v>3.0999999999998806E-3</v>
      </c>
      <c r="F13" s="17">
        <f t="shared" si="1"/>
        <v>0.10007747933883913</v>
      </c>
    </row>
    <row r="14" spans="1:14" ht="18.75" x14ac:dyDescent="0.35">
      <c r="A14" s="4" t="s">
        <v>16</v>
      </c>
      <c r="B14" s="3">
        <v>23.777100000000001</v>
      </c>
      <c r="C14" s="3">
        <v>3.0529000000000002</v>
      </c>
      <c r="D14" s="5">
        <v>23.780999999999999</v>
      </c>
      <c r="E14" s="26">
        <f t="shared" si="0"/>
        <v>3.8999999999980162E-3</v>
      </c>
      <c r="F14" s="17">
        <f t="shared" si="1"/>
        <v>0.12774738772963465</v>
      </c>
    </row>
    <row r="15" spans="1:14" ht="18.75" x14ac:dyDescent="0.35">
      <c r="A15" s="4" t="s">
        <v>17</v>
      </c>
      <c r="B15" s="3">
        <v>14.9467</v>
      </c>
      <c r="C15" s="3">
        <v>3.0653999999999999</v>
      </c>
      <c r="D15" s="4">
        <v>14.950100000000001</v>
      </c>
      <c r="E15" s="26">
        <f>D15-B15</f>
        <v>3.4000000000009578E-3</v>
      </c>
      <c r="F15" s="17">
        <f t="shared" si="1"/>
        <v>0.11091537809098187</v>
      </c>
    </row>
    <row r="16" spans="1:14" ht="18.75" x14ac:dyDescent="0.35">
      <c r="A16" s="4" t="s">
        <v>18</v>
      </c>
      <c r="B16" s="3">
        <v>11.4391</v>
      </c>
      <c r="C16" s="3">
        <v>3.0204</v>
      </c>
      <c r="D16" s="4">
        <v>11.4452</v>
      </c>
      <c r="E16" s="26">
        <f t="shared" si="0"/>
        <v>6.0999999999999943E-3</v>
      </c>
      <c r="F16" s="17">
        <f t="shared" si="1"/>
        <v>0.20196000529731145</v>
      </c>
    </row>
    <row r="17" spans="1:6" ht="18.75" x14ac:dyDescent="0.35">
      <c r="A17" s="4" t="s">
        <v>19</v>
      </c>
      <c r="B17" s="3">
        <v>14.364000000000001</v>
      </c>
      <c r="C17" s="3">
        <v>3.0680999999999998</v>
      </c>
      <c r="D17" s="5">
        <v>14.370699999999999</v>
      </c>
      <c r="E17" s="26">
        <f t="shared" si="0"/>
        <v>6.699999999998596E-3</v>
      </c>
      <c r="F17" s="17">
        <f t="shared" si="1"/>
        <v>0.21837619373549091</v>
      </c>
    </row>
    <row r="18" spans="1:6" ht="18.75" x14ac:dyDescent="0.35">
      <c r="A18" s="4" t="s">
        <v>20</v>
      </c>
      <c r="B18" s="3">
        <v>14.2561</v>
      </c>
      <c r="C18" s="3">
        <v>3.0741999999999998</v>
      </c>
      <c r="D18" s="4">
        <v>14.261900000000001</v>
      </c>
      <c r="E18" s="26">
        <f t="shared" si="0"/>
        <v>5.8000000000006935E-3</v>
      </c>
      <c r="F18" s="17">
        <f t="shared" si="1"/>
        <v>0.18866697026871035</v>
      </c>
    </row>
    <row r="19" spans="1:6" ht="18.75" x14ac:dyDescent="0.35">
      <c r="A19" s="4" t="s">
        <v>21</v>
      </c>
      <c r="B19" s="3">
        <v>23.476500000000001</v>
      </c>
      <c r="C19" s="3">
        <v>3.0253000000000001</v>
      </c>
      <c r="D19" s="4">
        <v>23.5015</v>
      </c>
      <c r="E19" s="26">
        <f t="shared" si="0"/>
        <v>2.4999999999998579E-2</v>
      </c>
      <c r="F19" s="17">
        <f t="shared" si="1"/>
        <v>0.82636432750466327</v>
      </c>
    </row>
    <row r="20" spans="1:6" ht="18.75" x14ac:dyDescent="0.35">
      <c r="A20" s="4" t="s">
        <v>22</v>
      </c>
      <c r="B20" s="3">
        <v>23.699100000000001</v>
      </c>
      <c r="C20" s="3">
        <v>3.0674999999999999</v>
      </c>
      <c r="D20" s="4">
        <v>23.781700000000001</v>
      </c>
      <c r="E20" s="26">
        <f t="shared" si="0"/>
        <v>8.2599999999999341E-2</v>
      </c>
      <c r="F20" s="17">
        <f t="shared" si="1"/>
        <v>2.6927465362672973</v>
      </c>
    </row>
    <row r="21" spans="1:6" ht="18.75" x14ac:dyDescent="0.35">
      <c r="A21" s="4" t="s">
        <v>23</v>
      </c>
      <c r="B21" s="3">
        <v>23.827300000000001</v>
      </c>
      <c r="C21" s="3">
        <v>3.0388999999999999</v>
      </c>
      <c r="D21" s="4">
        <v>23.904299999999999</v>
      </c>
      <c r="E21" s="26">
        <f t="shared" si="0"/>
        <v>7.6999999999998181E-2</v>
      </c>
      <c r="F21" s="17">
        <f t="shared" si="1"/>
        <v>2.5338115765572473</v>
      </c>
    </row>
    <row r="22" spans="1:6" ht="18.75" x14ac:dyDescent="0.35">
      <c r="A22" s="4" t="s">
        <v>24</v>
      </c>
      <c r="B22" s="3">
        <v>23.927299999999999</v>
      </c>
      <c r="C22" s="3">
        <v>3.0061</v>
      </c>
      <c r="D22" s="5">
        <v>24.013000000000002</v>
      </c>
      <c r="E22" s="26">
        <f t="shared" si="0"/>
        <v>8.5700000000002774E-2</v>
      </c>
      <c r="F22" s="17">
        <f t="shared" si="1"/>
        <v>2.8508698978744142</v>
      </c>
    </row>
    <row r="23" spans="1:6" ht="18.75" x14ac:dyDescent="0.35">
      <c r="A23" s="4" t="s">
        <v>25</v>
      </c>
      <c r="B23" s="3">
        <v>13.191700000000001</v>
      </c>
      <c r="C23" s="3">
        <v>3.048</v>
      </c>
      <c r="D23" s="4">
        <v>13.2014</v>
      </c>
      <c r="E23" s="26">
        <f t="shared" si="0"/>
        <v>9.6999999999987097E-3</v>
      </c>
      <c r="F23" s="17">
        <f t="shared" si="1"/>
        <v>0.31824146981623064</v>
      </c>
    </row>
    <row r="24" spans="1:6" ht="18.75" x14ac:dyDescent="0.35">
      <c r="A24" s="4" t="s">
        <v>26</v>
      </c>
      <c r="B24" s="3">
        <v>10.8269</v>
      </c>
      <c r="C24" s="3">
        <v>3.0682999999999998</v>
      </c>
      <c r="D24" s="4">
        <v>10.833299999999999</v>
      </c>
      <c r="E24" s="26">
        <f t="shared" si="0"/>
        <v>6.3999999999992951E-3</v>
      </c>
      <c r="F24" s="17">
        <f t="shared" si="1"/>
        <v>0.20858455822440097</v>
      </c>
    </row>
    <row r="25" spans="1:6" ht="18.75" x14ac:dyDescent="0.35">
      <c r="A25" s="4" t="s">
        <v>27</v>
      </c>
      <c r="B25" s="3">
        <v>11.8406</v>
      </c>
      <c r="C25" s="3">
        <v>3.0230999999999999</v>
      </c>
      <c r="D25" s="5">
        <v>11.8468</v>
      </c>
      <c r="E25" s="26">
        <f t="shared" si="0"/>
        <v>6.1999999999997613E-3</v>
      </c>
      <c r="F25" s="17">
        <f t="shared" si="1"/>
        <v>0.20508749297078366</v>
      </c>
    </row>
    <row r="26" spans="1:6" ht="18.75" x14ac:dyDescent="0.35">
      <c r="A26" s="4" t="s">
        <v>28</v>
      </c>
      <c r="B26" s="3">
        <v>10.5473</v>
      </c>
      <c r="C26" s="3">
        <v>2.0453000000000001</v>
      </c>
      <c r="D26" s="4">
        <v>10.5535</v>
      </c>
      <c r="E26" s="26">
        <f t="shared" si="0"/>
        <v>6.1999999999997613E-3</v>
      </c>
      <c r="F26" s="17">
        <f t="shared" si="1"/>
        <v>0.30313401456997802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8CA548-CC1F-4520-BAE1-F414B7E1B04C}">
  <dimension ref="A1:M26"/>
  <sheetViews>
    <sheetView workbookViewId="0">
      <selection activeCell="D7" sqref="D7"/>
    </sheetView>
  </sheetViews>
  <sheetFormatPr defaultRowHeight="15" x14ac:dyDescent="0.25"/>
  <cols>
    <col min="1" max="1" width="13.28515625" customWidth="1"/>
    <col min="2" max="2" width="16" customWidth="1"/>
    <col min="3" max="3" width="14.85546875" customWidth="1"/>
    <col min="5" max="5" width="9.85546875" customWidth="1"/>
  </cols>
  <sheetData>
    <row r="1" spans="1:13" ht="15.75" x14ac:dyDescent="0.25">
      <c r="A1" s="34" t="s">
        <v>31</v>
      </c>
    </row>
    <row r="2" spans="1:13" ht="15.75" x14ac:dyDescent="0.25">
      <c r="A2" s="1" t="s">
        <v>77</v>
      </c>
      <c r="B2" s="2" t="s">
        <v>2</v>
      </c>
      <c r="C2" s="7" t="s">
        <v>32</v>
      </c>
      <c r="D2" s="1" t="s">
        <v>33</v>
      </c>
      <c r="E2" s="1" t="s">
        <v>34</v>
      </c>
      <c r="G2" s="30" t="s">
        <v>36</v>
      </c>
      <c r="H2" s="30" t="s">
        <v>63</v>
      </c>
      <c r="I2" s="30" t="s">
        <v>64</v>
      </c>
      <c r="J2" s="30" t="s">
        <v>65</v>
      </c>
      <c r="K2" s="30" t="s">
        <v>66</v>
      </c>
      <c r="L2" s="30" t="s">
        <v>72</v>
      </c>
      <c r="M2" s="30" t="s">
        <v>58</v>
      </c>
    </row>
    <row r="3" spans="1:13" ht="18.75" x14ac:dyDescent="0.35">
      <c r="A3" s="4" t="s">
        <v>5</v>
      </c>
      <c r="B3" s="3">
        <v>10.0474</v>
      </c>
      <c r="C3" s="10">
        <v>0.19999999999999929</v>
      </c>
      <c r="D3" s="11">
        <v>50</v>
      </c>
      <c r="E3" s="25">
        <f>((C3*0.88*D3)/B3)*100%</f>
        <v>0.87584847821326606</v>
      </c>
      <c r="G3" s="28" t="s">
        <v>67</v>
      </c>
      <c r="H3" s="29">
        <f>E3</f>
        <v>0.87584847821326606</v>
      </c>
      <c r="I3" s="29">
        <f>E4</f>
        <v>1.3137596417019191</v>
      </c>
      <c r="J3" s="29">
        <f>E5</f>
        <v>1.3558917672319528</v>
      </c>
      <c r="K3" s="29">
        <f>E6</f>
        <v>1.3176808816483021</v>
      </c>
      <c r="L3" s="29">
        <f>SUM(H3:K3)</f>
        <v>4.8631807687954396</v>
      </c>
      <c r="M3" s="29">
        <f>AVERAGE(H3:K3)</f>
        <v>1.2157951921988599</v>
      </c>
    </row>
    <row r="4" spans="1:13" ht="18.75" x14ac:dyDescent="0.35">
      <c r="A4" s="4" t="s">
        <v>6</v>
      </c>
      <c r="B4" s="3">
        <v>10.047499999999999</v>
      </c>
      <c r="C4" s="10">
        <v>0.30000000000000071</v>
      </c>
      <c r="D4" s="11">
        <v>50</v>
      </c>
      <c r="E4" s="25">
        <f t="shared" ref="E4:E26" si="0">((C4*0.88*D4)/B4)*100%</f>
        <v>1.3137596417019191</v>
      </c>
      <c r="G4" s="28" t="s">
        <v>68</v>
      </c>
      <c r="H4" s="29">
        <f>E7</f>
        <v>5.2462143793966831</v>
      </c>
      <c r="I4" s="29">
        <f>E8</f>
        <v>7.4550999661131785</v>
      </c>
      <c r="J4" s="29">
        <f>E9</f>
        <v>7.8519238204764719</v>
      </c>
      <c r="K4" s="29">
        <f>E10</f>
        <v>5.2371080847856035</v>
      </c>
      <c r="L4" s="29">
        <f t="shared" ref="L4:L8" si="1">SUM(H4:K4)</f>
        <v>25.790346250771936</v>
      </c>
      <c r="M4" s="29">
        <f t="shared" ref="M4:M8" si="2">AVERAGE(H4:K4)</f>
        <v>6.447586562692984</v>
      </c>
    </row>
    <row r="5" spans="1:13" ht="18.75" x14ac:dyDescent="0.35">
      <c r="A5" s="4" t="s">
        <v>7</v>
      </c>
      <c r="B5" s="3">
        <v>10.059799999999999</v>
      </c>
      <c r="C5" s="10">
        <v>0.31</v>
      </c>
      <c r="D5" s="11">
        <v>50</v>
      </c>
      <c r="E5" s="25">
        <f t="shared" si="0"/>
        <v>1.3558917672319528</v>
      </c>
      <c r="G5" s="28" t="s">
        <v>69</v>
      </c>
      <c r="H5" s="29">
        <f>E11</f>
        <v>9.649122807017557</v>
      </c>
      <c r="I5" s="29">
        <f>E12</f>
        <v>10.501193317422429</v>
      </c>
      <c r="J5" s="29">
        <f>E13</f>
        <v>10.118279892418277</v>
      </c>
      <c r="K5" s="29">
        <f>E14</f>
        <v>7.0133492727635049</v>
      </c>
      <c r="L5" s="29">
        <f t="shared" si="1"/>
        <v>37.281945289621767</v>
      </c>
      <c r="M5" s="29">
        <f t="shared" si="2"/>
        <v>9.3204863224054417</v>
      </c>
    </row>
    <row r="6" spans="1:13" ht="18.75" x14ac:dyDescent="0.35">
      <c r="A6" s="4" t="s">
        <v>8</v>
      </c>
      <c r="B6" s="3">
        <v>10.0176</v>
      </c>
      <c r="C6" s="10">
        <v>0.30000000000000071</v>
      </c>
      <c r="D6" s="11">
        <v>50</v>
      </c>
      <c r="E6" s="25">
        <f t="shared" si="0"/>
        <v>1.3176808816483021</v>
      </c>
      <c r="G6" s="28" t="s">
        <v>70</v>
      </c>
      <c r="H6" s="29">
        <f>E15</f>
        <v>7.4516836023112294</v>
      </c>
      <c r="I6" s="29">
        <f>E16</f>
        <v>9.231691477670072</v>
      </c>
      <c r="J6" s="29">
        <f>E17</f>
        <v>6.1245998130804207</v>
      </c>
      <c r="K6" s="29">
        <f>E18</f>
        <v>4.365945624131772</v>
      </c>
      <c r="L6" s="29">
        <f t="shared" si="1"/>
        <v>27.173920517193498</v>
      </c>
      <c r="M6" s="29">
        <f t="shared" si="2"/>
        <v>6.7934801292983744</v>
      </c>
    </row>
    <row r="7" spans="1:13" ht="18.75" x14ac:dyDescent="0.35">
      <c r="A7" s="4" t="s">
        <v>9</v>
      </c>
      <c r="B7" s="3">
        <v>10.064399999999999</v>
      </c>
      <c r="C7" s="10">
        <v>1.1999999999999993</v>
      </c>
      <c r="D7" s="11">
        <v>50</v>
      </c>
      <c r="E7" s="25">
        <f t="shared" si="0"/>
        <v>5.2462143793966831</v>
      </c>
      <c r="G7" s="28" t="s">
        <v>71</v>
      </c>
      <c r="H7" s="29">
        <f>E19</f>
        <v>5.6858846918488934</v>
      </c>
      <c r="I7" s="29">
        <f>E20</f>
        <v>4.3665955440877289</v>
      </c>
      <c r="J7" s="29">
        <f>E21</f>
        <v>6.5737706550862063</v>
      </c>
      <c r="K7" s="29">
        <f>E22</f>
        <v>4.3788937322107442</v>
      </c>
      <c r="L7" s="29">
        <f t="shared" si="1"/>
        <v>21.005144623233573</v>
      </c>
      <c r="M7" s="29">
        <f t="shared" si="2"/>
        <v>5.2512861558083932</v>
      </c>
    </row>
    <row r="8" spans="1:13" ht="18.75" x14ac:dyDescent="0.35">
      <c r="A8" s="4" t="s">
        <v>10</v>
      </c>
      <c r="B8" s="3">
        <v>10.0334</v>
      </c>
      <c r="C8" s="10">
        <v>1.6999999999999993</v>
      </c>
      <c r="D8" s="11">
        <v>50</v>
      </c>
      <c r="E8" s="25">
        <f t="shared" si="0"/>
        <v>7.4550999661131785</v>
      </c>
      <c r="G8" s="28" t="s">
        <v>75</v>
      </c>
      <c r="H8" s="29">
        <f>E23</f>
        <v>5.2304674730303988</v>
      </c>
      <c r="I8" s="29">
        <f>E24</f>
        <v>8.3472287400277665</v>
      </c>
      <c r="J8" s="29">
        <f>E25</f>
        <v>7.4498281958069787</v>
      </c>
      <c r="K8" s="29">
        <f>E26</f>
        <v>8.7647656421186824</v>
      </c>
      <c r="L8" s="29">
        <f t="shared" si="1"/>
        <v>29.792290050983826</v>
      </c>
      <c r="M8" s="29">
        <f t="shared" si="2"/>
        <v>7.4480725127459566</v>
      </c>
    </row>
    <row r="9" spans="1:13" ht="18.75" x14ac:dyDescent="0.35">
      <c r="A9" s="4" t="s">
        <v>11</v>
      </c>
      <c r="B9" s="3">
        <v>10.0867</v>
      </c>
      <c r="C9" s="10">
        <v>1.8000000000000007</v>
      </c>
      <c r="D9" s="11">
        <v>50</v>
      </c>
      <c r="E9" s="25">
        <f t="shared" si="0"/>
        <v>7.8519238204764719</v>
      </c>
      <c r="G9" s="30" t="s">
        <v>72</v>
      </c>
      <c r="H9" s="32">
        <f>SUM(H3:H8)</f>
        <v>34.139221431818029</v>
      </c>
      <c r="I9" s="32">
        <f t="shared" ref="I9:L9" si="3">SUM(I3:I8)</f>
        <v>41.215568687023094</v>
      </c>
      <c r="J9" s="32">
        <f t="shared" si="3"/>
        <v>39.474294144100313</v>
      </c>
      <c r="K9" s="32">
        <f t="shared" si="3"/>
        <v>31.077743237658609</v>
      </c>
      <c r="L9" s="32">
        <f t="shared" si="3"/>
        <v>145.90682750060006</v>
      </c>
      <c r="M9" s="33"/>
    </row>
    <row r="10" spans="1:13" ht="18.75" x14ac:dyDescent="0.35">
      <c r="A10" s="4" t="s">
        <v>12</v>
      </c>
      <c r="B10" s="3">
        <v>10.081899999999999</v>
      </c>
      <c r="C10" s="10">
        <v>1.1999999999999993</v>
      </c>
      <c r="D10" s="11">
        <v>50</v>
      </c>
      <c r="E10" s="25">
        <f t="shared" si="0"/>
        <v>5.2371080847856035</v>
      </c>
    </row>
    <row r="11" spans="1:13" ht="18.75" x14ac:dyDescent="0.35">
      <c r="A11" s="4" t="s">
        <v>13</v>
      </c>
      <c r="B11" s="3">
        <v>10.032</v>
      </c>
      <c r="C11" s="10">
        <v>2.2000000000000028</v>
      </c>
      <c r="D11" s="11">
        <v>50</v>
      </c>
      <c r="E11" s="25">
        <f t="shared" si="0"/>
        <v>9.649122807017557</v>
      </c>
    </row>
    <row r="12" spans="1:13" ht="18.75" x14ac:dyDescent="0.35">
      <c r="A12" s="4" t="s">
        <v>14</v>
      </c>
      <c r="B12" s="3">
        <v>10.055999999999999</v>
      </c>
      <c r="C12" s="10">
        <v>2.3999999999999986</v>
      </c>
      <c r="D12" s="11">
        <v>50</v>
      </c>
      <c r="E12" s="25">
        <f t="shared" si="0"/>
        <v>10.501193317422429</v>
      </c>
    </row>
    <row r="13" spans="1:13" ht="18.75" x14ac:dyDescent="0.35">
      <c r="A13" s="4" t="s">
        <v>15</v>
      </c>
      <c r="B13" s="3">
        <v>10.0017</v>
      </c>
      <c r="C13" s="10">
        <v>2.2999999999999972</v>
      </c>
      <c r="D13" s="11">
        <v>50</v>
      </c>
      <c r="E13" s="25">
        <f t="shared" si="0"/>
        <v>10.118279892418277</v>
      </c>
    </row>
    <row r="14" spans="1:13" ht="18.75" x14ac:dyDescent="0.35">
      <c r="A14" s="4" t="s">
        <v>16</v>
      </c>
      <c r="B14" s="3">
        <v>10.038</v>
      </c>
      <c r="C14" s="10">
        <v>1.6000000000000014</v>
      </c>
      <c r="D14" s="11">
        <v>50</v>
      </c>
      <c r="E14" s="25">
        <f t="shared" si="0"/>
        <v>7.0133492727635049</v>
      </c>
    </row>
    <row r="15" spans="1:13" ht="18.75" x14ac:dyDescent="0.35">
      <c r="A15" s="4" t="s">
        <v>17</v>
      </c>
      <c r="B15" s="3">
        <v>10.038</v>
      </c>
      <c r="C15" s="10">
        <v>1.7000000000000028</v>
      </c>
      <c r="D15" s="11">
        <v>50</v>
      </c>
      <c r="E15" s="25">
        <f t="shared" si="0"/>
        <v>7.4516836023112294</v>
      </c>
    </row>
    <row r="16" spans="1:13" ht="18.75" x14ac:dyDescent="0.35">
      <c r="A16" s="4" t="s">
        <v>18</v>
      </c>
      <c r="B16" s="3">
        <v>10.009</v>
      </c>
      <c r="C16" s="10">
        <v>2.0999999999999943</v>
      </c>
      <c r="D16" s="11">
        <v>50</v>
      </c>
      <c r="E16" s="25">
        <f t="shared" si="0"/>
        <v>9.231691477670072</v>
      </c>
    </row>
    <row r="17" spans="1:5" ht="18.75" x14ac:dyDescent="0.35">
      <c r="A17" s="4" t="s">
        <v>19</v>
      </c>
      <c r="B17" s="3">
        <v>10.0578</v>
      </c>
      <c r="C17" s="10">
        <v>1.4000000000000057</v>
      </c>
      <c r="D17" s="11">
        <v>50</v>
      </c>
      <c r="E17" s="25">
        <f t="shared" si="0"/>
        <v>6.1245998130804207</v>
      </c>
    </row>
    <row r="18" spans="1:5" ht="18.75" x14ac:dyDescent="0.35">
      <c r="A18" s="4" t="s">
        <v>20</v>
      </c>
      <c r="B18" s="3">
        <v>10.077999999999999</v>
      </c>
      <c r="C18" s="10">
        <v>1</v>
      </c>
      <c r="D18" s="11">
        <v>50</v>
      </c>
      <c r="E18" s="25">
        <f t="shared" si="0"/>
        <v>4.365945624131772</v>
      </c>
    </row>
    <row r="19" spans="1:5" ht="18.75" x14ac:dyDescent="0.35">
      <c r="A19" s="4" t="s">
        <v>21</v>
      </c>
      <c r="B19" s="3">
        <v>10.06</v>
      </c>
      <c r="C19" s="10">
        <v>1.2999999999999972</v>
      </c>
      <c r="D19" s="11">
        <v>50</v>
      </c>
      <c r="E19" s="25">
        <f t="shared" si="0"/>
        <v>5.6858846918488934</v>
      </c>
    </row>
    <row r="20" spans="1:5" ht="18.75" x14ac:dyDescent="0.35">
      <c r="A20" s="4" t="s">
        <v>22</v>
      </c>
      <c r="B20" s="3">
        <v>10.076499999999999</v>
      </c>
      <c r="C20" s="10">
        <v>1</v>
      </c>
      <c r="D20" s="11">
        <v>50</v>
      </c>
      <c r="E20" s="25">
        <f t="shared" si="0"/>
        <v>4.3665955440877289</v>
      </c>
    </row>
    <row r="21" spans="1:5" ht="18.75" x14ac:dyDescent="0.35">
      <c r="A21" s="4" t="s">
        <v>23</v>
      </c>
      <c r="B21" s="3">
        <v>10.039899999999999</v>
      </c>
      <c r="C21" s="10">
        <v>1.5</v>
      </c>
      <c r="D21" s="11">
        <v>50</v>
      </c>
      <c r="E21" s="25">
        <f t="shared" si="0"/>
        <v>6.5737706550862063</v>
      </c>
    </row>
    <row r="22" spans="1:5" ht="18.75" x14ac:dyDescent="0.35">
      <c r="A22" s="4" t="s">
        <v>24</v>
      </c>
      <c r="B22" s="3">
        <v>10.0482</v>
      </c>
      <c r="C22" s="10">
        <v>1</v>
      </c>
      <c r="D22" s="11">
        <v>50</v>
      </c>
      <c r="E22" s="25">
        <f t="shared" si="0"/>
        <v>4.3788937322107442</v>
      </c>
    </row>
    <row r="23" spans="1:5" ht="18.75" x14ac:dyDescent="0.35">
      <c r="A23" s="4" t="s">
        <v>25</v>
      </c>
      <c r="B23" s="3">
        <v>10.0947</v>
      </c>
      <c r="C23" s="10">
        <v>1.1999999999999993</v>
      </c>
      <c r="D23" s="11">
        <v>50</v>
      </c>
      <c r="E23" s="25">
        <f t="shared" si="0"/>
        <v>5.2304674730303988</v>
      </c>
    </row>
    <row r="24" spans="1:5" ht="18.75" x14ac:dyDescent="0.35">
      <c r="A24" s="4" t="s">
        <v>26</v>
      </c>
      <c r="B24" s="3">
        <v>10.0153</v>
      </c>
      <c r="C24" s="10">
        <v>1.9000000000000021</v>
      </c>
      <c r="D24" s="11">
        <v>50</v>
      </c>
      <c r="E24" s="25">
        <f t="shared" si="0"/>
        <v>8.3472287400277665</v>
      </c>
    </row>
    <row r="25" spans="1:5" ht="18.75" x14ac:dyDescent="0.35">
      <c r="A25" s="4" t="s">
        <v>27</v>
      </c>
      <c r="B25" s="3">
        <v>10.0405</v>
      </c>
      <c r="C25" s="10">
        <v>1.6999999999999993</v>
      </c>
      <c r="D25" s="11">
        <v>50</v>
      </c>
      <c r="E25" s="25">
        <f t="shared" si="0"/>
        <v>7.4498281958069787</v>
      </c>
    </row>
    <row r="26" spans="1:5" ht="18.75" x14ac:dyDescent="0.35">
      <c r="A26" s="4" t="s">
        <v>28</v>
      </c>
      <c r="B26" s="3">
        <v>10.0402</v>
      </c>
      <c r="C26" s="10">
        <v>2</v>
      </c>
      <c r="D26" s="11">
        <v>50</v>
      </c>
      <c r="E26" s="25">
        <f t="shared" si="0"/>
        <v>8.7647656421186824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6B2083-14A6-48BC-AA13-7806804EB0A7}">
  <dimension ref="A1:M26"/>
  <sheetViews>
    <sheetView workbookViewId="0">
      <selection activeCell="G2" sqref="G2:M9"/>
    </sheetView>
  </sheetViews>
  <sheetFormatPr defaultRowHeight="15" x14ac:dyDescent="0.25"/>
  <cols>
    <col min="1" max="1" width="13" customWidth="1"/>
    <col min="2" max="2" width="14.28515625" customWidth="1"/>
    <col min="3" max="3" width="15.28515625" customWidth="1"/>
    <col min="4" max="4" width="15" customWidth="1"/>
    <col min="5" max="5" width="13.42578125" customWidth="1"/>
  </cols>
  <sheetData>
    <row r="1" spans="1:13" ht="15.75" x14ac:dyDescent="0.25">
      <c r="A1" s="34" t="s">
        <v>35</v>
      </c>
    </row>
    <row r="2" spans="1:13" ht="15.75" x14ac:dyDescent="0.25">
      <c r="A2" s="1" t="s">
        <v>36</v>
      </c>
      <c r="B2" s="7" t="s">
        <v>2</v>
      </c>
      <c r="C2" s="7" t="s">
        <v>41</v>
      </c>
      <c r="D2" s="7" t="s">
        <v>42</v>
      </c>
      <c r="E2" s="1" t="s">
        <v>43</v>
      </c>
      <c r="G2" s="30" t="s">
        <v>36</v>
      </c>
      <c r="H2" s="30" t="s">
        <v>63</v>
      </c>
      <c r="I2" s="30" t="s">
        <v>64</v>
      </c>
      <c r="J2" s="30" t="s">
        <v>65</v>
      </c>
      <c r="K2" s="30" t="s">
        <v>66</v>
      </c>
      <c r="L2" s="30" t="s">
        <v>72</v>
      </c>
      <c r="M2" s="30" t="s">
        <v>58</v>
      </c>
    </row>
    <row r="3" spans="1:13" ht="18.75" x14ac:dyDescent="0.35">
      <c r="A3" s="4" t="s">
        <v>5</v>
      </c>
      <c r="B3" s="12">
        <v>30.27</v>
      </c>
      <c r="C3" s="3">
        <v>0.74319999999999997</v>
      </c>
      <c r="D3" s="13">
        <v>2.5478999999999998</v>
      </c>
      <c r="E3" s="17">
        <f>(D3-C3)*100%</f>
        <v>1.8047</v>
      </c>
      <c r="G3" s="28" t="s">
        <v>67</v>
      </c>
      <c r="H3" s="29">
        <f>E3</f>
        <v>1.8047</v>
      </c>
      <c r="I3" s="29">
        <f>E4</f>
        <v>1.7948</v>
      </c>
      <c r="J3" s="29">
        <f>E5</f>
        <v>1.7766999999999999</v>
      </c>
      <c r="K3" s="29">
        <f>E6</f>
        <v>1.8013000000000001</v>
      </c>
      <c r="L3" s="29">
        <f>SUM(H3:K3)</f>
        <v>7.1775000000000002</v>
      </c>
      <c r="M3" s="29">
        <f>AVERAGE(H3:K3)</f>
        <v>1.7943750000000001</v>
      </c>
    </row>
    <row r="4" spans="1:13" ht="18.75" x14ac:dyDescent="0.35">
      <c r="A4" s="4" t="s">
        <v>6</v>
      </c>
      <c r="B4" s="12">
        <v>30.29</v>
      </c>
      <c r="C4" s="3">
        <v>0.75609999999999999</v>
      </c>
      <c r="D4" s="13">
        <v>2.5508999999999999</v>
      </c>
      <c r="E4" s="17">
        <f t="shared" ref="E4:E26" si="0">(D4-C4)*100%</f>
        <v>1.7948</v>
      </c>
      <c r="G4" s="28" t="s">
        <v>68</v>
      </c>
      <c r="H4" s="29">
        <f>E7</f>
        <v>1.8324000000000003</v>
      </c>
      <c r="I4" s="29">
        <f>E8</f>
        <v>1.8311000000000002</v>
      </c>
      <c r="J4" s="29">
        <f>E9</f>
        <v>1.7745</v>
      </c>
      <c r="K4" s="29">
        <f>E10</f>
        <v>1.8371999999999997</v>
      </c>
      <c r="L4" s="29">
        <f t="shared" ref="L4:L8" si="1">SUM(H4:K4)</f>
        <v>7.2751999999999999</v>
      </c>
      <c r="M4" s="29">
        <f t="shared" ref="M4:M8" si="2">AVERAGE(H4:K4)</f>
        <v>1.8188</v>
      </c>
    </row>
    <row r="5" spans="1:13" ht="18.75" x14ac:dyDescent="0.35">
      <c r="A5" s="4" t="s">
        <v>7</v>
      </c>
      <c r="B5" s="12">
        <v>30.46</v>
      </c>
      <c r="C5" s="3">
        <v>0.75839999999999996</v>
      </c>
      <c r="D5" s="13">
        <v>2.5350999999999999</v>
      </c>
      <c r="E5" s="17">
        <f t="shared" si="0"/>
        <v>1.7766999999999999</v>
      </c>
      <c r="G5" s="28" t="s">
        <v>69</v>
      </c>
      <c r="H5" s="29">
        <f>E11</f>
        <v>1.7680000000000002</v>
      </c>
      <c r="I5" s="29">
        <f>E12</f>
        <v>1.7480000000000002</v>
      </c>
      <c r="J5" s="29">
        <f>E13</f>
        <v>1.7061999999999999</v>
      </c>
      <c r="K5" s="29">
        <f>E14</f>
        <v>1.7627000000000002</v>
      </c>
      <c r="L5" s="29">
        <f t="shared" si="1"/>
        <v>6.9849000000000014</v>
      </c>
      <c r="M5" s="29">
        <f t="shared" si="2"/>
        <v>1.7462250000000004</v>
      </c>
    </row>
    <row r="6" spans="1:13" ht="18.75" x14ac:dyDescent="0.35">
      <c r="A6" s="4" t="s">
        <v>8</v>
      </c>
      <c r="B6" s="12">
        <v>30.35</v>
      </c>
      <c r="C6" s="3">
        <v>0.78190000000000004</v>
      </c>
      <c r="D6" s="13">
        <v>2.5832000000000002</v>
      </c>
      <c r="E6" s="17">
        <f t="shared" si="0"/>
        <v>1.8013000000000001</v>
      </c>
      <c r="G6" s="28" t="s">
        <v>70</v>
      </c>
      <c r="H6" s="29">
        <f>E15</f>
        <v>1.6679999999999997</v>
      </c>
      <c r="I6" s="29">
        <f>E16</f>
        <v>1.7647999999999997</v>
      </c>
      <c r="J6" s="29">
        <f>E17</f>
        <v>1.7156000000000002</v>
      </c>
      <c r="K6" s="29">
        <f>E18</f>
        <v>1.7416</v>
      </c>
      <c r="L6" s="29">
        <f t="shared" si="1"/>
        <v>6.89</v>
      </c>
      <c r="M6" s="29">
        <f t="shared" si="2"/>
        <v>1.7224999999999999</v>
      </c>
    </row>
    <row r="7" spans="1:13" ht="18.75" x14ac:dyDescent="0.35">
      <c r="A7" s="4" t="s">
        <v>9</v>
      </c>
      <c r="B7" s="12">
        <v>30.58</v>
      </c>
      <c r="C7" s="3">
        <v>0.79710000000000003</v>
      </c>
      <c r="D7" s="13">
        <v>2.6295000000000002</v>
      </c>
      <c r="E7" s="17">
        <f t="shared" si="0"/>
        <v>1.8324000000000003</v>
      </c>
      <c r="G7" s="28" t="s">
        <v>71</v>
      </c>
      <c r="H7" s="29">
        <f>E19</f>
        <v>1.7138</v>
      </c>
      <c r="I7" s="29">
        <f>E20</f>
        <v>1.5869999999999997</v>
      </c>
      <c r="J7" s="29">
        <f>E21</f>
        <v>1.6623000000000001</v>
      </c>
      <c r="K7" s="29">
        <f>E22</f>
        <v>1.7243000000000002</v>
      </c>
      <c r="L7" s="29">
        <f t="shared" si="1"/>
        <v>6.6874000000000002</v>
      </c>
      <c r="M7" s="29">
        <f t="shared" si="2"/>
        <v>1.6718500000000001</v>
      </c>
    </row>
    <row r="8" spans="1:13" ht="18.75" x14ac:dyDescent="0.35">
      <c r="A8" s="4" t="s">
        <v>10</v>
      </c>
      <c r="B8" s="12">
        <v>30.27</v>
      </c>
      <c r="C8" s="3">
        <v>0.79900000000000004</v>
      </c>
      <c r="D8" s="13">
        <v>2.6301000000000001</v>
      </c>
      <c r="E8" s="17">
        <f t="shared" si="0"/>
        <v>1.8311000000000002</v>
      </c>
      <c r="G8" s="28" t="s">
        <v>75</v>
      </c>
      <c r="H8" s="29">
        <f>E23</f>
        <v>1.6788000000000003</v>
      </c>
      <c r="I8" s="29">
        <f>E24</f>
        <v>1.6817</v>
      </c>
      <c r="J8" s="29">
        <f>E25</f>
        <v>1.5986999999999998</v>
      </c>
      <c r="K8" s="29">
        <f>E26</f>
        <v>1.1246</v>
      </c>
      <c r="L8" s="29">
        <f t="shared" si="1"/>
        <v>6.0838000000000001</v>
      </c>
      <c r="M8" s="29">
        <f t="shared" si="2"/>
        <v>1.52095</v>
      </c>
    </row>
    <row r="9" spans="1:13" ht="18.75" x14ac:dyDescent="0.35">
      <c r="A9" s="4" t="s">
        <v>11</v>
      </c>
      <c r="B9" s="12">
        <v>30</v>
      </c>
      <c r="C9" s="3">
        <v>0.7802</v>
      </c>
      <c r="D9" s="13">
        <v>2.5547</v>
      </c>
      <c r="E9" s="17">
        <f t="shared" si="0"/>
        <v>1.7745</v>
      </c>
      <c r="G9" s="30" t="s">
        <v>72</v>
      </c>
      <c r="H9" s="32">
        <f>SUM(H3:H8)</f>
        <v>10.4657</v>
      </c>
      <c r="I9" s="32">
        <f t="shared" ref="I9:L9" si="3">SUM(I3:I8)</f>
        <v>10.407399999999999</v>
      </c>
      <c r="J9" s="32">
        <f t="shared" si="3"/>
        <v>10.234</v>
      </c>
      <c r="K9" s="32">
        <f t="shared" si="3"/>
        <v>9.991699999999998</v>
      </c>
      <c r="L9" s="32">
        <f t="shared" si="3"/>
        <v>41.098799999999997</v>
      </c>
      <c r="M9" s="33"/>
    </row>
    <row r="10" spans="1:13" ht="18.75" x14ac:dyDescent="0.35">
      <c r="A10" s="4" t="s">
        <v>12</v>
      </c>
      <c r="B10" s="12">
        <v>30.02</v>
      </c>
      <c r="C10" s="3">
        <v>0.81130000000000002</v>
      </c>
      <c r="D10" s="13">
        <v>2.6484999999999999</v>
      </c>
      <c r="E10" s="17">
        <f t="shared" si="0"/>
        <v>1.8371999999999997</v>
      </c>
    </row>
    <row r="11" spans="1:13" ht="18.75" x14ac:dyDescent="0.35">
      <c r="A11" s="4" t="s">
        <v>13</v>
      </c>
      <c r="B11" s="12">
        <v>30.15</v>
      </c>
      <c r="C11" s="3">
        <v>0.78490000000000004</v>
      </c>
      <c r="D11" s="13">
        <v>2.5529000000000002</v>
      </c>
      <c r="E11" s="17">
        <f t="shared" si="0"/>
        <v>1.7680000000000002</v>
      </c>
    </row>
    <row r="12" spans="1:13" ht="18.75" x14ac:dyDescent="0.35">
      <c r="A12" s="4" t="s">
        <v>14</v>
      </c>
      <c r="B12" s="12">
        <v>30.06</v>
      </c>
      <c r="C12" s="3">
        <v>0.77729999999999999</v>
      </c>
      <c r="D12" s="13">
        <v>2.5253000000000001</v>
      </c>
      <c r="E12" s="17">
        <f t="shared" si="0"/>
        <v>1.7480000000000002</v>
      </c>
    </row>
    <row r="13" spans="1:13" ht="18.75" x14ac:dyDescent="0.35">
      <c r="A13" s="4" t="s">
        <v>15</v>
      </c>
      <c r="B13" s="12">
        <v>30.12</v>
      </c>
      <c r="C13" s="3">
        <v>0.76160000000000005</v>
      </c>
      <c r="D13" s="13">
        <v>2.4678</v>
      </c>
      <c r="E13" s="17">
        <f t="shared" si="0"/>
        <v>1.7061999999999999</v>
      </c>
    </row>
    <row r="14" spans="1:13" ht="18.75" x14ac:dyDescent="0.35">
      <c r="A14" s="4" t="s">
        <v>16</v>
      </c>
      <c r="B14" s="12">
        <v>30.23</v>
      </c>
      <c r="C14" s="3">
        <v>0.78910000000000002</v>
      </c>
      <c r="D14" s="13">
        <v>2.5518000000000001</v>
      </c>
      <c r="E14" s="17">
        <f t="shared" si="0"/>
        <v>1.7627000000000002</v>
      </c>
    </row>
    <row r="15" spans="1:13" ht="18.75" x14ac:dyDescent="0.35">
      <c r="A15" s="4" t="s">
        <v>17</v>
      </c>
      <c r="B15" s="12">
        <v>30.02</v>
      </c>
      <c r="C15" s="3">
        <v>0.75280000000000002</v>
      </c>
      <c r="D15" s="13">
        <v>2.4207999999999998</v>
      </c>
      <c r="E15" s="17">
        <f t="shared" si="0"/>
        <v>1.6679999999999997</v>
      </c>
    </row>
    <row r="16" spans="1:13" ht="18.75" x14ac:dyDescent="0.35">
      <c r="A16" s="4" t="s">
        <v>18</v>
      </c>
      <c r="B16" s="12">
        <v>30.15</v>
      </c>
      <c r="C16" s="3">
        <v>0.80100000000000005</v>
      </c>
      <c r="D16" s="13">
        <v>2.5657999999999999</v>
      </c>
      <c r="E16" s="17">
        <f t="shared" si="0"/>
        <v>1.7647999999999997</v>
      </c>
    </row>
    <row r="17" spans="1:5" ht="18.75" x14ac:dyDescent="0.35">
      <c r="A17" s="4" t="s">
        <v>19</v>
      </c>
      <c r="B17" s="12">
        <v>30.53</v>
      </c>
      <c r="C17" s="3">
        <v>0.78280000000000005</v>
      </c>
      <c r="D17" s="13">
        <v>2.4984000000000002</v>
      </c>
      <c r="E17" s="17">
        <f t="shared" si="0"/>
        <v>1.7156000000000002</v>
      </c>
    </row>
    <row r="18" spans="1:5" ht="18.75" x14ac:dyDescent="0.35">
      <c r="A18" s="4" t="s">
        <v>20</v>
      </c>
      <c r="B18" s="12">
        <v>30.1</v>
      </c>
      <c r="C18" s="3">
        <v>0.80300000000000005</v>
      </c>
      <c r="D18" s="13">
        <v>2.5446</v>
      </c>
      <c r="E18" s="17">
        <f t="shared" si="0"/>
        <v>1.7416</v>
      </c>
    </row>
    <row r="19" spans="1:5" ht="18.75" x14ac:dyDescent="0.35">
      <c r="A19" s="4" t="s">
        <v>21</v>
      </c>
      <c r="B19" s="12">
        <v>30</v>
      </c>
      <c r="C19" s="3">
        <v>0.79379999999999995</v>
      </c>
      <c r="D19" s="13">
        <v>2.5076000000000001</v>
      </c>
      <c r="E19" s="17">
        <f t="shared" si="0"/>
        <v>1.7138</v>
      </c>
    </row>
    <row r="20" spans="1:5" ht="18.75" x14ac:dyDescent="0.35">
      <c r="A20" s="4" t="s">
        <v>22</v>
      </c>
      <c r="B20" s="12">
        <v>30.2</v>
      </c>
      <c r="C20" s="3">
        <v>0.74480000000000002</v>
      </c>
      <c r="D20" s="13">
        <v>2.3317999999999999</v>
      </c>
      <c r="E20" s="17">
        <f t="shared" si="0"/>
        <v>1.5869999999999997</v>
      </c>
    </row>
    <row r="21" spans="1:5" ht="18.75" x14ac:dyDescent="0.35">
      <c r="A21" s="4" t="s">
        <v>23</v>
      </c>
      <c r="B21" s="12">
        <v>30</v>
      </c>
      <c r="C21" s="3">
        <v>0.78549999999999998</v>
      </c>
      <c r="D21" s="13">
        <v>2.4478</v>
      </c>
      <c r="E21" s="17">
        <f t="shared" si="0"/>
        <v>1.6623000000000001</v>
      </c>
    </row>
    <row r="22" spans="1:5" ht="18.75" x14ac:dyDescent="0.35">
      <c r="A22" s="4" t="s">
        <v>24</v>
      </c>
      <c r="B22" s="12">
        <v>30.44</v>
      </c>
      <c r="C22" s="3">
        <v>0.81889999999999996</v>
      </c>
      <c r="D22" s="13">
        <v>2.5432000000000001</v>
      </c>
      <c r="E22" s="17">
        <f t="shared" si="0"/>
        <v>1.7243000000000002</v>
      </c>
    </row>
    <row r="23" spans="1:5" ht="18.75" x14ac:dyDescent="0.35">
      <c r="A23" s="4" t="s">
        <v>25</v>
      </c>
      <c r="B23" s="12">
        <v>30.66</v>
      </c>
      <c r="C23" s="3">
        <v>0.7994</v>
      </c>
      <c r="D23" s="13">
        <v>2.4782000000000002</v>
      </c>
      <c r="E23" s="17">
        <f t="shared" si="0"/>
        <v>1.6788000000000003</v>
      </c>
    </row>
    <row r="24" spans="1:5" ht="18.75" x14ac:dyDescent="0.35">
      <c r="A24" s="4" t="s">
        <v>26</v>
      </c>
      <c r="B24" s="12">
        <v>30.23</v>
      </c>
      <c r="C24" s="3">
        <v>0.81259999999999999</v>
      </c>
      <c r="D24" s="13">
        <v>2.4943</v>
      </c>
      <c r="E24" s="17">
        <f t="shared" si="0"/>
        <v>1.6817</v>
      </c>
    </row>
    <row r="25" spans="1:5" ht="18.75" x14ac:dyDescent="0.35">
      <c r="A25" s="4" t="s">
        <v>27</v>
      </c>
      <c r="B25" s="12">
        <v>30.31</v>
      </c>
      <c r="C25" s="3">
        <v>0.7863</v>
      </c>
      <c r="D25" s="13">
        <v>2.3849999999999998</v>
      </c>
      <c r="E25" s="17">
        <f t="shared" si="0"/>
        <v>1.5986999999999998</v>
      </c>
    </row>
    <row r="26" spans="1:5" ht="18.75" x14ac:dyDescent="0.35">
      <c r="A26" s="4" t="s">
        <v>28</v>
      </c>
      <c r="B26" s="12">
        <v>30.43</v>
      </c>
      <c r="C26" s="3">
        <v>0.7409</v>
      </c>
      <c r="D26" s="13">
        <v>1.8654999999999999</v>
      </c>
      <c r="E26" s="17">
        <f t="shared" si="0"/>
        <v>1.1246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3BF8A5-C57C-426B-81CE-060AF297DF1E}">
  <dimension ref="A1:J26"/>
  <sheetViews>
    <sheetView tabSelected="1" workbookViewId="0">
      <selection activeCell="M9" sqref="M9"/>
    </sheetView>
  </sheetViews>
  <sheetFormatPr defaultRowHeight="15" x14ac:dyDescent="0.25"/>
  <cols>
    <col min="1" max="1" width="11.5703125" customWidth="1"/>
  </cols>
  <sheetData>
    <row r="1" spans="1:10" ht="15.75" x14ac:dyDescent="0.25">
      <c r="A1" s="34" t="s">
        <v>83</v>
      </c>
    </row>
    <row r="2" spans="1:10" ht="15.75" x14ac:dyDescent="0.25">
      <c r="A2" s="1" t="s">
        <v>36</v>
      </c>
      <c r="B2" s="1" t="s">
        <v>84</v>
      </c>
      <c r="D2" s="30" t="s">
        <v>36</v>
      </c>
      <c r="E2" s="30" t="s">
        <v>63</v>
      </c>
      <c r="F2" s="30" t="s">
        <v>64</v>
      </c>
      <c r="G2" s="30" t="s">
        <v>65</v>
      </c>
      <c r="H2" s="30" t="s">
        <v>66</v>
      </c>
      <c r="I2" s="30" t="s">
        <v>72</v>
      </c>
      <c r="J2" s="30" t="s">
        <v>58</v>
      </c>
    </row>
    <row r="3" spans="1:10" ht="18.75" x14ac:dyDescent="0.35">
      <c r="A3" s="4" t="s">
        <v>5</v>
      </c>
      <c r="B3" s="4">
        <v>5.0199999999999996</v>
      </c>
      <c r="D3" s="28" t="s">
        <v>67</v>
      </c>
      <c r="E3" s="29">
        <f>B3</f>
        <v>5.0199999999999996</v>
      </c>
      <c r="F3" s="29">
        <f>B4</f>
        <v>1.68</v>
      </c>
      <c r="G3" s="29">
        <f>B5</f>
        <v>2.56</v>
      </c>
      <c r="H3" s="29">
        <f>B6</f>
        <v>1.76</v>
      </c>
      <c r="I3" s="29">
        <f>SUM(E3:H3)</f>
        <v>11.02</v>
      </c>
      <c r="J3" s="29">
        <f>AVERAGE(E3:H3)</f>
        <v>2.7549999999999999</v>
      </c>
    </row>
    <row r="4" spans="1:10" ht="18.75" x14ac:dyDescent="0.35">
      <c r="A4" s="4" t="s">
        <v>6</v>
      </c>
      <c r="B4" s="4">
        <v>1.68</v>
      </c>
      <c r="D4" s="28" t="s">
        <v>68</v>
      </c>
      <c r="E4" s="29">
        <f>B7</f>
        <v>5.04</v>
      </c>
      <c r="F4" s="29">
        <f>B8</f>
        <v>2.06</v>
      </c>
      <c r="G4" s="29">
        <f>B9</f>
        <v>2.0299999999999998</v>
      </c>
      <c r="H4" s="29">
        <f>B10</f>
        <v>1.52</v>
      </c>
      <c r="I4" s="29">
        <f t="shared" ref="I4:I8" si="0">SUM(E4:H4)</f>
        <v>10.649999999999999</v>
      </c>
      <c r="J4" s="29">
        <f t="shared" ref="J4:J8" si="1">AVERAGE(E4:H4)</f>
        <v>2.6624999999999996</v>
      </c>
    </row>
    <row r="5" spans="1:10" ht="18.75" x14ac:dyDescent="0.35">
      <c r="A5" s="4" t="s">
        <v>7</v>
      </c>
      <c r="B5" s="4">
        <v>2.56</v>
      </c>
      <c r="D5" s="28" t="s">
        <v>69</v>
      </c>
      <c r="E5" s="29">
        <f>B11</f>
        <v>3.91</v>
      </c>
      <c r="F5" s="29">
        <f>B12</f>
        <v>2.2400000000000002</v>
      </c>
      <c r="G5" s="29">
        <f>B13</f>
        <v>3.4</v>
      </c>
      <c r="H5" s="29">
        <f>B14</f>
        <v>1.69</v>
      </c>
      <c r="I5" s="29">
        <f t="shared" si="0"/>
        <v>11.24</v>
      </c>
      <c r="J5" s="29">
        <f t="shared" si="1"/>
        <v>2.81</v>
      </c>
    </row>
    <row r="6" spans="1:10" ht="18.75" x14ac:dyDescent="0.35">
      <c r="A6" s="4" t="s">
        <v>8</v>
      </c>
      <c r="B6" s="4">
        <v>1.76</v>
      </c>
      <c r="D6" s="28" t="s">
        <v>70</v>
      </c>
      <c r="E6" s="29">
        <f>B15</f>
        <v>2.68</v>
      </c>
      <c r="F6" s="29">
        <f>B16</f>
        <v>4.05</v>
      </c>
      <c r="G6" s="29">
        <f>B17</f>
        <v>4.3600000000000003</v>
      </c>
      <c r="H6" s="29">
        <f>B18</f>
        <v>1.8</v>
      </c>
      <c r="I6" s="29">
        <f t="shared" si="0"/>
        <v>12.89</v>
      </c>
      <c r="J6" s="29">
        <f t="shared" si="1"/>
        <v>3.2225000000000001</v>
      </c>
    </row>
    <row r="7" spans="1:10" ht="18.75" x14ac:dyDescent="0.35">
      <c r="A7" s="4" t="s">
        <v>9</v>
      </c>
      <c r="B7" s="4">
        <v>5.04</v>
      </c>
      <c r="D7" s="28" t="s">
        <v>71</v>
      </c>
      <c r="E7" s="29">
        <f>B19</f>
        <v>4</v>
      </c>
      <c r="F7" s="29">
        <f>B20</f>
        <v>2.42</v>
      </c>
      <c r="G7" s="29">
        <f>B21</f>
        <v>2.5099999999999998</v>
      </c>
      <c r="H7" s="29">
        <f>B22</f>
        <v>2.61</v>
      </c>
      <c r="I7" s="29">
        <f t="shared" si="0"/>
        <v>11.54</v>
      </c>
      <c r="J7" s="29">
        <f t="shared" si="1"/>
        <v>2.8849999999999998</v>
      </c>
    </row>
    <row r="8" spans="1:10" ht="18.75" x14ac:dyDescent="0.35">
      <c r="A8" s="4" t="s">
        <v>10</v>
      </c>
      <c r="B8" s="4">
        <v>2.06</v>
      </c>
      <c r="D8" s="28" t="s">
        <v>75</v>
      </c>
      <c r="E8" s="29">
        <f>B23</f>
        <v>1.7</v>
      </c>
      <c r="F8" s="29">
        <f>B24</f>
        <v>2.87</v>
      </c>
      <c r="G8" s="29">
        <f>B25</f>
        <v>2.5499999999999998</v>
      </c>
      <c r="H8" s="29">
        <f>B26</f>
        <v>3.49</v>
      </c>
      <c r="I8" s="29">
        <f t="shared" si="0"/>
        <v>10.61</v>
      </c>
      <c r="J8" s="29">
        <f t="shared" si="1"/>
        <v>2.6524999999999999</v>
      </c>
    </row>
    <row r="9" spans="1:10" ht="18.75" x14ac:dyDescent="0.35">
      <c r="A9" s="4" t="s">
        <v>11</v>
      </c>
      <c r="B9" s="4">
        <v>2.0299999999999998</v>
      </c>
      <c r="D9" s="30" t="s">
        <v>72</v>
      </c>
      <c r="E9" s="32">
        <f>SUM(E3:E8)</f>
        <v>22.349999999999998</v>
      </c>
      <c r="F9" s="32">
        <f t="shared" ref="F9:I9" si="2">SUM(F3:F8)</f>
        <v>15.32</v>
      </c>
      <c r="G9" s="32">
        <f t="shared" si="2"/>
        <v>17.41</v>
      </c>
      <c r="H9" s="32">
        <f t="shared" si="2"/>
        <v>12.870000000000001</v>
      </c>
      <c r="I9" s="32">
        <f t="shared" si="2"/>
        <v>67.949999999999989</v>
      </c>
      <c r="J9" s="33"/>
    </row>
    <row r="10" spans="1:10" ht="18.75" x14ac:dyDescent="0.35">
      <c r="A10" s="4" t="s">
        <v>12</v>
      </c>
      <c r="B10" s="4">
        <v>1.52</v>
      </c>
    </row>
    <row r="11" spans="1:10" ht="18.75" x14ac:dyDescent="0.35">
      <c r="A11" s="4" t="s">
        <v>13</v>
      </c>
      <c r="B11" s="4">
        <v>3.91</v>
      </c>
    </row>
    <row r="12" spans="1:10" ht="18.75" x14ac:dyDescent="0.35">
      <c r="A12" s="4" t="s">
        <v>14</v>
      </c>
      <c r="B12" s="4">
        <v>2.2400000000000002</v>
      </c>
    </row>
    <row r="13" spans="1:10" ht="18.75" x14ac:dyDescent="0.35">
      <c r="A13" s="4" t="s">
        <v>15</v>
      </c>
      <c r="B13" s="4">
        <v>3.4</v>
      </c>
    </row>
    <row r="14" spans="1:10" ht="18.75" x14ac:dyDescent="0.35">
      <c r="A14" s="4" t="s">
        <v>16</v>
      </c>
      <c r="B14" s="4">
        <v>1.69</v>
      </c>
    </row>
    <row r="15" spans="1:10" ht="18.75" x14ac:dyDescent="0.35">
      <c r="A15" s="4" t="s">
        <v>17</v>
      </c>
      <c r="B15" s="4">
        <v>2.68</v>
      </c>
    </row>
    <row r="16" spans="1:10" ht="18.75" x14ac:dyDescent="0.35">
      <c r="A16" s="4" t="s">
        <v>18</v>
      </c>
      <c r="B16" s="4">
        <v>4.05</v>
      </c>
    </row>
    <row r="17" spans="1:2" ht="18.75" x14ac:dyDescent="0.35">
      <c r="A17" s="4" t="s">
        <v>19</v>
      </c>
      <c r="B17" s="4">
        <v>4.3600000000000003</v>
      </c>
    </row>
    <row r="18" spans="1:2" ht="18.75" x14ac:dyDescent="0.35">
      <c r="A18" s="4" t="s">
        <v>20</v>
      </c>
      <c r="B18" s="4">
        <v>1.8</v>
      </c>
    </row>
    <row r="19" spans="1:2" ht="18.75" x14ac:dyDescent="0.35">
      <c r="A19" s="4" t="s">
        <v>21</v>
      </c>
      <c r="B19" s="4">
        <v>4</v>
      </c>
    </row>
    <row r="20" spans="1:2" ht="18.75" x14ac:dyDescent="0.35">
      <c r="A20" s="4" t="s">
        <v>22</v>
      </c>
      <c r="B20" s="4">
        <v>2.42</v>
      </c>
    </row>
    <row r="21" spans="1:2" ht="18.75" x14ac:dyDescent="0.35">
      <c r="A21" s="4" t="s">
        <v>23</v>
      </c>
      <c r="B21" s="4">
        <v>2.5099999999999998</v>
      </c>
    </row>
    <row r="22" spans="1:2" ht="18.75" x14ac:dyDescent="0.35">
      <c r="A22" s="4" t="s">
        <v>24</v>
      </c>
      <c r="B22" s="4">
        <v>2.61</v>
      </c>
    </row>
    <row r="23" spans="1:2" ht="18.75" x14ac:dyDescent="0.35">
      <c r="A23" s="4" t="s">
        <v>25</v>
      </c>
      <c r="B23" s="4">
        <v>1.7</v>
      </c>
    </row>
    <row r="24" spans="1:2" ht="18.75" x14ac:dyDescent="0.35">
      <c r="A24" s="4" t="s">
        <v>26</v>
      </c>
      <c r="B24" s="4">
        <v>2.87</v>
      </c>
    </row>
    <row r="25" spans="1:2" ht="18.75" x14ac:dyDescent="0.35">
      <c r="A25" s="4" t="s">
        <v>27</v>
      </c>
      <c r="B25" s="4">
        <v>2.5499999999999998</v>
      </c>
    </row>
    <row r="26" spans="1:2" ht="18.75" x14ac:dyDescent="0.35">
      <c r="A26" s="4" t="s">
        <v>28</v>
      </c>
      <c r="B26" s="4">
        <v>3.49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37457E-53E0-4075-B927-1972390BE9F7}">
  <dimension ref="A1:L30"/>
  <sheetViews>
    <sheetView workbookViewId="0">
      <selection activeCell="E5" sqref="E5"/>
    </sheetView>
  </sheetViews>
  <sheetFormatPr defaultRowHeight="15" x14ac:dyDescent="0.25"/>
  <cols>
    <col min="1" max="1" width="11.140625" customWidth="1"/>
    <col min="6" max="6" width="16.42578125" customWidth="1"/>
  </cols>
  <sheetData>
    <row r="1" spans="1:12" ht="15.75" x14ac:dyDescent="0.25">
      <c r="A1" s="34" t="s">
        <v>40</v>
      </c>
      <c r="B1" s="35"/>
      <c r="C1" s="35"/>
    </row>
    <row r="2" spans="1:12" ht="15.75" x14ac:dyDescent="0.25">
      <c r="A2" s="1" t="s">
        <v>36</v>
      </c>
      <c r="B2" s="1" t="s">
        <v>37</v>
      </c>
      <c r="C2" s="1" t="s">
        <v>38</v>
      </c>
      <c r="D2" s="1" t="s">
        <v>39</v>
      </c>
      <c r="F2" s="31" t="s">
        <v>73</v>
      </c>
    </row>
    <row r="3" spans="1:12" ht="18.75" x14ac:dyDescent="0.35">
      <c r="A3" s="4" t="s">
        <v>5</v>
      </c>
      <c r="B3" s="4">
        <v>45.64</v>
      </c>
      <c r="C3" s="4">
        <v>0.64</v>
      </c>
      <c r="D3" s="4">
        <v>4.4400000000000004</v>
      </c>
      <c r="F3" s="30" t="s">
        <v>36</v>
      </c>
      <c r="G3" s="30" t="s">
        <v>63</v>
      </c>
      <c r="H3" s="30" t="s">
        <v>64</v>
      </c>
      <c r="I3" s="30" t="s">
        <v>65</v>
      </c>
      <c r="J3" s="30" t="s">
        <v>66</v>
      </c>
      <c r="K3" s="30" t="s">
        <v>72</v>
      </c>
      <c r="L3" s="30" t="s">
        <v>58</v>
      </c>
    </row>
    <row r="4" spans="1:12" ht="18.75" x14ac:dyDescent="0.35">
      <c r="A4" s="4" t="s">
        <v>6</v>
      </c>
      <c r="B4" s="4">
        <v>36.42</v>
      </c>
      <c r="C4" s="4">
        <v>2.98</v>
      </c>
      <c r="D4" s="4">
        <v>1.64</v>
      </c>
      <c r="F4" s="28" t="s">
        <v>67</v>
      </c>
      <c r="G4" s="29">
        <f>B3</f>
        <v>45.64</v>
      </c>
      <c r="H4" s="29">
        <f>B4</f>
        <v>36.42</v>
      </c>
      <c r="I4" s="29">
        <f>B5</f>
        <v>42.33</v>
      </c>
      <c r="J4" s="29">
        <f>B6</f>
        <v>41.49</v>
      </c>
      <c r="K4" s="29">
        <f>SUM(G4:J4)</f>
        <v>165.88</v>
      </c>
      <c r="L4" s="29">
        <f>AVERAGE(G4:J4)</f>
        <v>41.47</v>
      </c>
    </row>
    <row r="5" spans="1:12" ht="18.75" x14ac:dyDescent="0.35">
      <c r="A5" s="4" t="s">
        <v>7</v>
      </c>
      <c r="B5" s="4">
        <v>42.33</v>
      </c>
      <c r="C5" s="4">
        <v>1.07</v>
      </c>
      <c r="D5" s="4">
        <v>2.2400000000000002</v>
      </c>
      <c r="F5" s="28" t="s">
        <v>68</v>
      </c>
      <c r="G5" s="29">
        <f>B7</f>
        <v>48.61</v>
      </c>
      <c r="H5" s="29">
        <f>B8</f>
        <v>43.74</v>
      </c>
      <c r="I5" s="29">
        <f>B9</f>
        <v>45.76</v>
      </c>
      <c r="J5" s="29">
        <f>B10</f>
        <v>42.45</v>
      </c>
      <c r="K5" s="29">
        <f t="shared" ref="K5:K9" si="0">SUM(G5:J5)</f>
        <v>180.56</v>
      </c>
      <c r="L5" s="29">
        <f t="shared" ref="L5:L9" si="1">AVERAGE(G5:J5)</f>
        <v>45.14</v>
      </c>
    </row>
    <row r="6" spans="1:12" ht="18.75" x14ac:dyDescent="0.35">
      <c r="A6" s="4" t="s">
        <v>8</v>
      </c>
      <c r="B6" s="4">
        <v>41.49</v>
      </c>
      <c r="C6" s="4">
        <v>1.5</v>
      </c>
      <c r="D6" s="4">
        <v>2.68</v>
      </c>
      <c r="F6" s="28" t="s">
        <v>69</v>
      </c>
      <c r="G6" s="29">
        <f>B11</f>
        <v>45.2</v>
      </c>
      <c r="H6" s="29">
        <f>B12</f>
        <v>45.13</v>
      </c>
      <c r="I6" s="29">
        <f>B13</f>
        <v>46.55</v>
      </c>
      <c r="J6" s="29">
        <f>B14</f>
        <v>41.98</v>
      </c>
      <c r="K6" s="29">
        <f t="shared" si="0"/>
        <v>178.85999999999999</v>
      </c>
      <c r="L6" s="29">
        <f t="shared" si="1"/>
        <v>44.714999999999996</v>
      </c>
    </row>
    <row r="7" spans="1:12" ht="18.75" x14ac:dyDescent="0.35">
      <c r="A7" s="4" t="s">
        <v>9</v>
      </c>
      <c r="B7" s="4">
        <v>48.61</v>
      </c>
      <c r="C7" s="4">
        <v>0.25</v>
      </c>
      <c r="D7" s="4">
        <v>5.75</v>
      </c>
      <c r="F7" s="28" t="s">
        <v>70</v>
      </c>
      <c r="G7" s="29">
        <f>B15</f>
        <v>44.16</v>
      </c>
      <c r="H7" s="29">
        <f>B16</f>
        <v>45.16</v>
      </c>
      <c r="I7" s="29">
        <f>B17</f>
        <v>45.99</v>
      </c>
      <c r="J7" s="29">
        <f>B18</f>
        <v>41.69</v>
      </c>
      <c r="K7" s="29">
        <f t="shared" si="0"/>
        <v>177</v>
      </c>
      <c r="L7" s="29">
        <f t="shared" si="1"/>
        <v>44.25</v>
      </c>
    </row>
    <row r="8" spans="1:12" ht="18.75" x14ac:dyDescent="0.35">
      <c r="A8" s="4" t="s">
        <v>10</v>
      </c>
      <c r="B8" s="4">
        <v>43.74</v>
      </c>
      <c r="C8" s="4">
        <v>2.16</v>
      </c>
      <c r="D8" s="4">
        <v>3.37</v>
      </c>
      <c r="F8" s="28" t="s">
        <v>71</v>
      </c>
      <c r="G8" s="29">
        <f>B19</f>
        <v>43.45</v>
      </c>
      <c r="H8" s="29">
        <f>B20</f>
        <v>46.77</v>
      </c>
      <c r="I8" s="29">
        <f>B21</f>
        <v>46.21</v>
      </c>
      <c r="J8" s="29">
        <f>B22</f>
        <v>43.69</v>
      </c>
      <c r="K8" s="29">
        <f t="shared" si="0"/>
        <v>180.12</v>
      </c>
      <c r="L8" s="29">
        <f t="shared" si="1"/>
        <v>45.03</v>
      </c>
    </row>
    <row r="9" spans="1:12" ht="18.75" x14ac:dyDescent="0.35">
      <c r="A9" s="4" t="s">
        <v>11</v>
      </c>
      <c r="B9" s="4">
        <v>45.76</v>
      </c>
      <c r="C9" s="4">
        <v>1.78</v>
      </c>
      <c r="D9" s="4">
        <v>3.29</v>
      </c>
      <c r="F9" s="28" t="s">
        <v>75</v>
      </c>
      <c r="G9" s="29">
        <f>B23</f>
        <v>43.89</v>
      </c>
      <c r="H9" s="29">
        <f>B24</f>
        <v>45.6</v>
      </c>
      <c r="I9" s="29">
        <f>B25</f>
        <v>43.78</v>
      </c>
      <c r="J9" s="29">
        <f>B26</f>
        <v>47.28</v>
      </c>
      <c r="K9" s="29">
        <f t="shared" si="0"/>
        <v>180.55</v>
      </c>
      <c r="L9" s="29">
        <f t="shared" si="1"/>
        <v>45.137500000000003</v>
      </c>
    </row>
    <row r="10" spans="1:12" ht="18.75" x14ac:dyDescent="0.35">
      <c r="A10" s="4" t="s">
        <v>12</v>
      </c>
      <c r="B10" s="4">
        <v>42.45</v>
      </c>
      <c r="C10" s="4">
        <v>0.78</v>
      </c>
      <c r="D10" s="4">
        <v>3.81</v>
      </c>
      <c r="F10" s="30" t="s">
        <v>72</v>
      </c>
      <c r="G10" s="32">
        <f>SUM(G4:G9)</f>
        <v>270.95</v>
      </c>
      <c r="H10" s="32">
        <f t="shared" ref="H10:K10" si="2">SUM(H4:H9)</f>
        <v>262.82</v>
      </c>
      <c r="I10" s="32">
        <f t="shared" si="2"/>
        <v>270.62</v>
      </c>
      <c r="J10" s="32">
        <f t="shared" si="2"/>
        <v>258.58</v>
      </c>
      <c r="K10" s="32">
        <f t="shared" si="2"/>
        <v>1062.97</v>
      </c>
      <c r="L10" s="33"/>
    </row>
    <row r="11" spans="1:12" ht="18.75" x14ac:dyDescent="0.35">
      <c r="A11" s="4" t="s">
        <v>13</v>
      </c>
      <c r="B11" s="4">
        <v>45.2</v>
      </c>
      <c r="C11" s="4">
        <v>1.43</v>
      </c>
      <c r="D11" s="4">
        <v>3.43</v>
      </c>
    </row>
    <row r="12" spans="1:12" ht="18.75" x14ac:dyDescent="0.35">
      <c r="A12" s="4" t="s">
        <v>14</v>
      </c>
      <c r="B12" s="4">
        <v>45.13</v>
      </c>
      <c r="C12" s="4">
        <v>0.98</v>
      </c>
      <c r="D12" s="4">
        <v>3.09</v>
      </c>
      <c r="F12" s="31" t="s">
        <v>74</v>
      </c>
    </row>
    <row r="13" spans="1:12" ht="18.75" x14ac:dyDescent="0.35">
      <c r="A13" s="4" t="s">
        <v>15</v>
      </c>
      <c r="B13" s="4">
        <v>46.55</v>
      </c>
      <c r="C13" s="4">
        <v>1.19</v>
      </c>
      <c r="D13" s="4">
        <v>3.44</v>
      </c>
      <c r="F13" s="30" t="s">
        <v>36</v>
      </c>
      <c r="G13" s="30" t="s">
        <v>63</v>
      </c>
      <c r="H13" s="30" t="s">
        <v>64</v>
      </c>
      <c r="I13" s="30" t="s">
        <v>65</v>
      </c>
      <c r="J13" s="30" t="s">
        <v>66</v>
      </c>
      <c r="K13" s="30" t="s">
        <v>72</v>
      </c>
      <c r="L13" s="30" t="s">
        <v>58</v>
      </c>
    </row>
    <row r="14" spans="1:12" ht="18.75" x14ac:dyDescent="0.35">
      <c r="A14" s="4" t="s">
        <v>16</v>
      </c>
      <c r="B14" s="4">
        <v>41.98</v>
      </c>
      <c r="C14" s="4">
        <v>0.69</v>
      </c>
      <c r="D14" s="4">
        <v>1.62</v>
      </c>
      <c r="F14" s="28" t="s">
        <v>67</v>
      </c>
      <c r="G14" s="29">
        <f>C3</f>
        <v>0.64</v>
      </c>
      <c r="H14" s="29">
        <f>C4</f>
        <v>2.98</v>
      </c>
      <c r="I14" s="29">
        <f>C5</f>
        <v>1.07</v>
      </c>
      <c r="J14" s="29">
        <f>C6</f>
        <v>1.5</v>
      </c>
      <c r="K14" s="29">
        <f>SUM(G14:J14)</f>
        <v>6.19</v>
      </c>
      <c r="L14" s="29">
        <f>AVERAGE(G14:J14)</f>
        <v>1.5475000000000001</v>
      </c>
    </row>
    <row r="15" spans="1:12" ht="18.75" x14ac:dyDescent="0.35">
      <c r="A15" s="4" t="s">
        <v>17</v>
      </c>
      <c r="B15" s="4">
        <v>44.16</v>
      </c>
      <c r="C15" s="4">
        <v>2.06</v>
      </c>
      <c r="D15" s="4">
        <v>2.5499999999999998</v>
      </c>
      <c r="F15" s="28" t="s">
        <v>68</v>
      </c>
      <c r="G15" s="29">
        <f>C7</f>
        <v>0.25</v>
      </c>
      <c r="H15" s="29">
        <f>C8</f>
        <v>2.16</v>
      </c>
      <c r="I15" s="29">
        <f>C9</f>
        <v>1.78</v>
      </c>
      <c r="J15" s="29">
        <f>C10</f>
        <v>0.78</v>
      </c>
      <c r="K15" s="29">
        <f t="shared" ref="K15:K19" si="3">SUM(G15:J15)</f>
        <v>4.9700000000000006</v>
      </c>
      <c r="L15" s="29">
        <f t="shared" ref="L15:L19" si="4">AVERAGE(G15:J15)</f>
        <v>1.2425000000000002</v>
      </c>
    </row>
    <row r="16" spans="1:12" ht="18.75" x14ac:dyDescent="0.35">
      <c r="A16" s="4" t="s">
        <v>18</v>
      </c>
      <c r="B16" s="4">
        <v>45.16</v>
      </c>
      <c r="C16" s="4">
        <v>0.65</v>
      </c>
      <c r="D16" s="4">
        <v>3.56</v>
      </c>
      <c r="F16" s="28" t="s">
        <v>69</v>
      </c>
      <c r="G16" s="29">
        <f>C11</f>
        <v>1.43</v>
      </c>
      <c r="H16" s="29">
        <f>C12</f>
        <v>0.98</v>
      </c>
      <c r="I16" s="29">
        <f>C13</f>
        <v>1.19</v>
      </c>
      <c r="J16" s="29">
        <f>C14</f>
        <v>0.69</v>
      </c>
      <c r="K16" s="29">
        <f t="shared" si="3"/>
        <v>4.29</v>
      </c>
      <c r="L16" s="29">
        <f t="shared" si="4"/>
        <v>1.0725</v>
      </c>
    </row>
    <row r="17" spans="1:12" ht="18.75" x14ac:dyDescent="0.35">
      <c r="A17" s="4" t="s">
        <v>19</v>
      </c>
      <c r="B17" s="4">
        <v>45.99</v>
      </c>
      <c r="C17" s="4">
        <v>1.1200000000000001</v>
      </c>
      <c r="D17" s="4">
        <v>3.03</v>
      </c>
      <c r="F17" s="28" t="s">
        <v>70</v>
      </c>
      <c r="G17" s="29">
        <f>C15</f>
        <v>2.06</v>
      </c>
      <c r="H17" s="29">
        <f>C16</f>
        <v>0.65</v>
      </c>
      <c r="I17" s="29">
        <f>C17</f>
        <v>1.1200000000000001</v>
      </c>
      <c r="J17" s="29">
        <f>C18</f>
        <v>0.65</v>
      </c>
      <c r="K17" s="29">
        <f t="shared" si="3"/>
        <v>4.4800000000000004</v>
      </c>
      <c r="L17" s="29">
        <f t="shared" si="4"/>
        <v>1.1200000000000001</v>
      </c>
    </row>
    <row r="18" spans="1:12" ht="18.75" x14ac:dyDescent="0.35">
      <c r="A18" s="4" t="s">
        <v>20</v>
      </c>
      <c r="B18" s="4">
        <v>41.69</v>
      </c>
      <c r="C18" s="4">
        <v>0.65</v>
      </c>
      <c r="D18" s="4">
        <v>2.0099999999999998</v>
      </c>
      <c r="F18" s="28" t="s">
        <v>71</v>
      </c>
      <c r="G18" s="29">
        <f>C19</f>
        <v>0.43</v>
      </c>
      <c r="H18" s="29">
        <f>C20</f>
        <v>0.41</v>
      </c>
      <c r="I18" s="29">
        <f>C21</f>
        <v>0.48</v>
      </c>
      <c r="J18" s="29">
        <f>C22</f>
        <v>1.1399999999999999</v>
      </c>
      <c r="K18" s="29">
        <f t="shared" si="3"/>
        <v>2.46</v>
      </c>
      <c r="L18" s="29">
        <f t="shared" si="4"/>
        <v>0.61499999999999999</v>
      </c>
    </row>
    <row r="19" spans="1:12" ht="18.75" x14ac:dyDescent="0.35">
      <c r="A19" s="4" t="s">
        <v>21</v>
      </c>
      <c r="B19" s="4">
        <v>43.45</v>
      </c>
      <c r="C19" s="4">
        <v>0.43</v>
      </c>
      <c r="D19" s="4">
        <v>1.23</v>
      </c>
      <c r="F19" s="28" t="s">
        <v>75</v>
      </c>
      <c r="G19" s="29">
        <f>C23</f>
        <v>3.63</v>
      </c>
      <c r="H19" s="29">
        <f>C24</f>
        <v>1.06</v>
      </c>
      <c r="I19" s="29">
        <f>C25</f>
        <v>0.84</v>
      </c>
      <c r="J19" s="29">
        <f>C26</f>
        <v>1.42</v>
      </c>
      <c r="K19" s="29">
        <f t="shared" si="3"/>
        <v>6.9499999999999993</v>
      </c>
      <c r="L19" s="29">
        <f t="shared" si="4"/>
        <v>1.7374999999999998</v>
      </c>
    </row>
    <row r="20" spans="1:12" ht="18.75" x14ac:dyDescent="0.35">
      <c r="A20" s="4" t="s">
        <v>22</v>
      </c>
      <c r="B20" s="4">
        <v>46.77</v>
      </c>
      <c r="C20" s="4">
        <v>0.41</v>
      </c>
      <c r="D20" s="4">
        <v>1.23</v>
      </c>
      <c r="F20" s="30" t="s">
        <v>72</v>
      </c>
      <c r="G20" s="32">
        <f>SUM(G14:G19)</f>
        <v>8.44</v>
      </c>
      <c r="H20" s="32">
        <f t="shared" ref="H20" si="5">SUM(H14:H19)</f>
        <v>8.240000000000002</v>
      </c>
      <c r="I20" s="32">
        <f t="shared" ref="I20" si="6">SUM(I14:I19)</f>
        <v>6.48</v>
      </c>
      <c r="J20" s="32">
        <f t="shared" ref="J20" si="7">SUM(J14:J19)</f>
        <v>6.18</v>
      </c>
      <c r="K20" s="32">
        <f t="shared" ref="K20" si="8">SUM(K14:K19)</f>
        <v>29.34</v>
      </c>
      <c r="L20" s="33"/>
    </row>
    <row r="21" spans="1:12" ht="18.75" x14ac:dyDescent="0.35">
      <c r="A21" s="4" t="s">
        <v>23</v>
      </c>
      <c r="B21" s="4">
        <v>46.21</v>
      </c>
      <c r="C21" s="4">
        <v>0.48</v>
      </c>
      <c r="D21" s="4">
        <v>2.36</v>
      </c>
    </row>
    <row r="22" spans="1:12" ht="18.75" x14ac:dyDescent="0.35">
      <c r="A22" s="4" t="s">
        <v>24</v>
      </c>
      <c r="B22" s="4">
        <v>43.69</v>
      </c>
      <c r="C22" s="4">
        <v>1.1399999999999999</v>
      </c>
      <c r="D22" s="4">
        <v>2.93</v>
      </c>
      <c r="F22" s="31" t="s">
        <v>76</v>
      </c>
    </row>
    <row r="23" spans="1:12" ht="18.75" x14ac:dyDescent="0.35">
      <c r="A23" s="4" t="s">
        <v>25</v>
      </c>
      <c r="B23" s="4">
        <v>43.89</v>
      </c>
      <c r="C23" s="4">
        <v>3.63</v>
      </c>
      <c r="D23" s="4">
        <v>4.6900000000000004</v>
      </c>
      <c r="F23" s="30" t="s">
        <v>36</v>
      </c>
      <c r="G23" s="30" t="s">
        <v>63</v>
      </c>
      <c r="H23" s="30" t="s">
        <v>64</v>
      </c>
      <c r="I23" s="30" t="s">
        <v>65</v>
      </c>
      <c r="J23" s="30" t="s">
        <v>66</v>
      </c>
      <c r="K23" s="30" t="s">
        <v>72</v>
      </c>
      <c r="L23" s="30" t="s">
        <v>58</v>
      </c>
    </row>
    <row r="24" spans="1:12" ht="18.75" x14ac:dyDescent="0.35">
      <c r="A24" s="4" t="s">
        <v>26</v>
      </c>
      <c r="B24" s="4">
        <v>45.6</v>
      </c>
      <c r="C24" s="4">
        <v>1.06</v>
      </c>
      <c r="D24" s="4">
        <v>3.51</v>
      </c>
      <c r="F24" s="28" t="s">
        <v>67</v>
      </c>
      <c r="G24" s="29">
        <f>D3</f>
        <v>4.4400000000000004</v>
      </c>
      <c r="H24" s="29">
        <f>D4</f>
        <v>1.64</v>
      </c>
      <c r="I24" s="29">
        <f>D5</f>
        <v>2.2400000000000002</v>
      </c>
      <c r="J24" s="29">
        <f>D6</f>
        <v>2.68</v>
      </c>
      <c r="K24" s="29">
        <f>SUM(G24:J24)</f>
        <v>11</v>
      </c>
      <c r="L24" s="29">
        <f>AVERAGE(G24:J24)</f>
        <v>2.75</v>
      </c>
    </row>
    <row r="25" spans="1:12" ht="18.75" x14ac:dyDescent="0.35">
      <c r="A25" s="4" t="s">
        <v>27</v>
      </c>
      <c r="B25" s="4">
        <v>43.78</v>
      </c>
      <c r="C25" s="4">
        <v>0.84</v>
      </c>
      <c r="D25" s="4">
        <v>2.73</v>
      </c>
      <c r="F25" s="28" t="s">
        <v>68</v>
      </c>
      <c r="G25" s="29">
        <f>D7</f>
        <v>5.75</v>
      </c>
      <c r="H25" s="29">
        <f>D8</f>
        <v>3.37</v>
      </c>
      <c r="I25" s="29">
        <f>D9</f>
        <v>3.29</v>
      </c>
      <c r="J25" s="29">
        <f>D10</f>
        <v>3.81</v>
      </c>
      <c r="K25" s="29">
        <f t="shared" ref="K25:K29" si="9">SUM(G25:J25)</f>
        <v>16.22</v>
      </c>
      <c r="L25" s="29">
        <f t="shared" ref="L25:L29" si="10">AVERAGE(G25:J25)</f>
        <v>4.0549999999999997</v>
      </c>
    </row>
    <row r="26" spans="1:12" ht="18.75" x14ac:dyDescent="0.35">
      <c r="A26" s="4" t="s">
        <v>28</v>
      </c>
      <c r="B26" s="4">
        <v>47.28</v>
      </c>
      <c r="C26" s="4">
        <v>1.42</v>
      </c>
      <c r="D26" s="4">
        <v>5.49</v>
      </c>
      <c r="F26" s="28" t="s">
        <v>69</v>
      </c>
      <c r="G26" s="29">
        <f>D11</f>
        <v>3.43</v>
      </c>
      <c r="H26" s="29">
        <f>D12</f>
        <v>3.09</v>
      </c>
      <c r="I26" s="29">
        <f>D13</f>
        <v>3.44</v>
      </c>
      <c r="J26" s="29">
        <f>D14</f>
        <v>1.62</v>
      </c>
      <c r="K26" s="29">
        <f t="shared" si="9"/>
        <v>11.579999999999998</v>
      </c>
      <c r="L26" s="29">
        <f t="shared" si="10"/>
        <v>2.8949999999999996</v>
      </c>
    </row>
    <row r="27" spans="1:12" ht="15.75" x14ac:dyDescent="0.25">
      <c r="F27" s="28" t="s">
        <v>70</v>
      </c>
      <c r="G27" s="29">
        <f>D15</f>
        <v>2.5499999999999998</v>
      </c>
      <c r="H27" s="29">
        <f>D16</f>
        <v>3.56</v>
      </c>
      <c r="I27" s="29">
        <f>D17</f>
        <v>3.03</v>
      </c>
      <c r="J27" s="29">
        <f>D18</f>
        <v>2.0099999999999998</v>
      </c>
      <c r="K27" s="29">
        <f t="shared" si="9"/>
        <v>11.149999999999999</v>
      </c>
      <c r="L27" s="29">
        <f t="shared" si="10"/>
        <v>2.7874999999999996</v>
      </c>
    </row>
    <row r="28" spans="1:12" ht="15.75" x14ac:dyDescent="0.25">
      <c r="F28" s="28" t="s">
        <v>71</v>
      </c>
      <c r="G28" s="29">
        <f>D19</f>
        <v>1.23</v>
      </c>
      <c r="H28" s="29">
        <f>D20</f>
        <v>1.23</v>
      </c>
      <c r="I28" s="29">
        <f>D21</f>
        <v>2.36</v>
      </c>
      <c r="J28" s="29">
        <f>D22</f>
        <v>2.93</v>
      </c>
      <c r="K28" s="29">
        <f t="shared" si="9"/>
        <v>7.75</v>
      </c>
      <c r="L28" s="29">
        <f t="shared" si="10"/>
        <v>1.9375</v>
      </c>
    </row>
    <row r="29" spans="1:12" ht="15.75" x14ac:dyDescent="0.25">
      <c r="F29" s="28" t="s">
        <v>75</v>
      </c>
      <c r="G29" s="29">
        <f>D23</f>
        <v>4.6900000000000004</v>
      </c>
      <c r="H29" s="29">
        <f>D24</f>
        <v>3.51</v>
      </c>
      <c r="I29" s="29">
        <f>D25</f>
        <v>2.73</v>
      </c>
      <c r="J29" s="29">
        <f>D26</f>
        <v>5.49</v>
      </c>
      <c r="K29" s="29">
        <f t="shared" si="9"/>
        <v>16.420000000000002</v>
      </c>
      <c r="L29" s="29">
        <f t="shared" si="10"/>
        <v>4.1050000000000004</v>
      </c>
    </row>
    <row r="30" spans="1:12" ht="15.75" x14ac:dyDescent="0.25">
      <c r="F30" s="30" t="s">
        <v>72</v>
      </c>
      <c r="G30" s="32">
        <f>SUM(G24:G29)</f>
        <v>22.090000000000003</v>
      </c>
      <c r="H30" s="32">
        <f t="shared" ref="H30" si="11">SUM(H24:H29)</f>
        <v>16.399999999999999</v>
      </c>
      <c r="I30" s="32">
        <f t="shared" ref="I30" si="12">SUM(I24:I29)</f>
        <v>17.09</v>
      </c>
      <c r="J30" s="32">
        <f t="shared" ref="J30" si="13">SUM(J24:J29)</f>
        <v>18.54</v>
      </c>
      <c r="K30" s="32">
        <f t="shared" ref="K30" si="14">SUM(K24:K29)</f>
        <v>74.12</v>
      </c>
      <c r="L30" s="3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93C18-264C-4759-86A9-D3248536B25B}">
  <dimension ref="A1:AI78"/>
  <sheetViews>
    <sheetView topLeftCell="Q1" workbookViewId="0">
      <selection activeCell="AJ5" sqref="AJ5"/>
    </sheetView>
  </sheetViews>
  <sheetFormatPr defaultRowHeight="15.75" x14ac:dyDescent="0.25"/>
  <cols>
    <col min="1" max="1" width="13.7109375" style="18" customWidth="1"/>
    <col min="2" max="6" width="9.140625" style="18"/>
    <col min="7" max="9" width="9.140625" style="18" customWidth="1"/>
    <col min="10" max="10" width="14.42578125" style="18" customWidth="1"/>
    <col min="11" max="18" width="9.140625" style="18"/>
    <col min="19" max="19" width="14" style="18" customWidth="1"/>
    <col min="20" max="27" width="9.140625" style="18"/>
    <col min="28" max="28" width="14.140625" style="18" customWidth="1"/>
    <col min="29" max="16384" width="9.140625" style="18"/>
  </cols>
  <sheetData>
    <row r="1" spans="1:35" x14ac:dyDescent="0.25">
      <c r="A1" s="34" t="s">
        <v>44</v>
      </c>
      <c r="B1" s="36"/>
      <c r="C1" s="36"/>
      <c r="J1" s="34" t="s">
        <v>52</v>
      </c>
      <c r="K1" s="36"/>
      <c r="L1" s="36"/>
      <c r="S1" s="34" t="s">
        <v>53</v>
      </c>
      <c r="T1" s="36"/>
      <c r="U1" s="36"/>
      <c r="AB1" s="34" t="s">
        <v>54</v>
      </c>
      <c r="AC1" s="36"/>
      <c r="AD1" s="36"/>
    </row>
    <row r="2" spans="1:35" x14ac:dyDescent="0.25">
      <c r="A2" s="41" t="s">
        <v>45</v>
      </c>
      <c r="B2" s="42" t="s">
        <v>36</v>
      </c>
      <c r="C2" s="43"/>
      <c r="D2" s="43"/>
      <c r="E2" s="43"/>
      <c r="F2" s="43"/>
      <c r="G2" s="44"/>
      <c r="H2" s="19"/>
      <c r="I2" s="16"/>
      <c r="J2" s="41" t="s">
        <v>45</v>
      </c>
      <c r="K2" s="42" t="s">
        <v>36</v>
      </c>
      <c r="L2" s="43"/>
      <c r="M2" s="43"/>
      <c r="N2" s="43"/>
      <c r="O2" s="43"/>
      <c r="P2" s="44"/>
      <c r="Q2" s="22"/>
      <c r="S2" s="41" t="s">
        <v>45</v>
      </c>
      <c r="T2" s="42" t="s">
        <v>36</v>
      </c>
      <c r="U2" s="43"/>
      <c r="V2" s="43"/>
      <c r="W2" s="43"/>
      <c r="X2" s="43"/>
      <c r="Y2" s="44"/>
      <c r="Z2" s="22"/>
      <c r="AB2" s="41" t="s">
        <v>45</v>
      </c>
      <c r="AC2" s="42" t="s">
        <v>36</v>
      </c>
      <c r="AD2" s="43"/>
      <c r="AE2" s="43"/>
      <c r="AF2" s="43"/>
      <c r="AG2" s="43"/>
      <c r="AH2" s="44"/>
      <c r="AI2" s="22"/>
    </row>
    <row r="3" spans="1:35" x14ac:dyDescent="0.25">
      <c r="A3" s="41"/>
      <c r="B3" s="14" t="s">
        <v>46</v>
      </c>
      <c r="C3" s="14" t="s">
        <v>47</v>
      </c>
      <c r="D3" s="14" t="s">
        <v>48</v>
      </c>
      <c r="E3" s="14" t="s">
        <v>49</v>
      </c>
      <c r="F3" s="14" t="s">
        <v>50</v>
      </c>
      <c r="G3" s="14" t="s">
        <v>51</v>
      </c>
      <c r="H3" s="20"/>
      <c r="I3" s="15"/>
      <c r="J3" s="41"/>
      <c r="K3" s="14" t="s">
        <v>46</v>
      </c>
      <c r="L3" s="14" t="s">
        <v>47</v>
      </c>
      <c r="M3" s="14" t="s">
        <v>48</v>
      </c>
      <c r="N3" s="14" t="s">
        <v>49</v>
      </c>
      <c r="O3" s="14" t="s">
        <v>50</v>
      </c>
      <c r="P3" s="14" t="s">
        <v>51</v>
      </c>
      <c r="Q3" s="22"/>
      <c r="S3" s="41"/>
      <c r="T3" s="14" t="s">
        <v>46</v>
      </c>
      <c r="U3" s="14" t="s">
        <v>47</v>
      </c>
      <c r="V3" s="14" t="s">
        <v>48</v>
      </c>
      <c r="W3" s="14" t="s">
        <v>49</v>
      </c>
      <c r="X3" s="14" t="s">
        <v>50</v>
      </c>
      <c r="Y3" s="14" t="s">
        <v>51</v>
      </c>
      <c r="Z3" s="22"/>
      <c r="AB3" s="41"/>
      <c r="AC3" s="14" t="s">
        <v>46</v>
      </c>
      <c r="AD3" s="14" t="s">
        <v>47</v>
      </c>
      <c r="AE3" s="14" t="s">
        <v>48</v>
      </c>
      <c r="AF3" s="14" t="s">
        <v>49</v>
      </c>
      <c r="AG3" s="14" t="s">
        <v>50</v>
      </c>
      <c r="AH3" s="14" t="s">
        <v>51</v>
      </c>
      <c r="AI3" s="22"/>
    </row>
    <row r="4" spans="1:35" x14ac:dyDescent="0.25">
      <c r="A4" s="4">
        <v>1</v>
      </c>
      <c r="B4" s="10">
        <v>2</v>
      </c>
      <c r="C4" s="10">
        <v>3</v>
      </c>
      <c r="D4" s="10">
        <v>2</v>
      </c>
      <c r="E4" s="10">
        <v>2</v>
      </c>
      <c r="F4" s="10">
        <v>2</v>
      </c>
      <c r="G4" s="10">
        <v>2</v>
      </c>
      <c r="H4" s="10">
        <f>SUM(B4:G4)</f>
        <v>13</v>
      </c>
      <c r="J4" s="4">
        <v>1</v>
      </c>
      <c r="K4" s="17">
        <v>2</v>
      </c>
      <c r="L4" s="17">
        <v>2</v>
      </c>
      <c r="M4" s="17">
        <v>2</v>
      </c>
      <c r="N4" s="17">
        <v>2</v>
      </c>
      <c r="O4" s="17">
        <v>2</v>
      </c>
      <c r="P4" s="17">
        <v>3</v>
      </c>
      <c r="Q4" s="10">
        <f>SUM(K4:P4)</f>
        <v>13</v>
      </c>
      <c r="S4" s="4">
        <v>1</v>
      </c>
      <c r="T4" s="17">
        <v>3</v>
      </c>
      <c r="U4" s="17">
        <v>2</v>
      </c>
      <c r="V4" s="17">
        <v>2</v>
      </c>
      <c r="W4" s="17">
        <v>2</v>
      </c>
      <c r="X4" s="17">
        <v>2</v>
      </c>
      <c r="Y4" s="17">
        <v>3</v>
      </c>
      <c r="Z4" s="10">
        <f>SUM(T4:Y4)</f>
        <v>14</v>
      </c>
      <c r="AB4" s="4">
        <v>1</v>
      </c>
      <c r="AC4" s="17">
        <v>4</v>
      </c>
      <c r="AD4" s="17">
        <v>3</v>
      </c>
      <c r="AE4" s="17">
        <v>3</v>
      </c>
      <c r="AF4" s="17">
        <v>3</v>
      </c>
      <c r="AG4" s="17">
        <v>4</v>
      </c>
      <c r="AH4" s="17">
        <v>2</v>
      </c>
      <c r="AI4" s="10">
        <f>SUM(AC4:AH4)</f>
        <v>19</v>
      </c>
    </row>
    <row r="5" spans="1:35" x14ac:dyDescent="0.25">
      <c r="A5" s="4">
        <v>2</v>
      </c>
      <c r="B5" s="10">
        <v>2</v>
      </c>
      <c r="C5" s="10">
        <v>3</v>
      </c>
      <c r="D5" s="10">
        <v>2</v>
      </c>
      <c r="E5" s="10">
        <v>2</v>
      </c>
      <c r="F5" s="10">
        <v>1</v>
      </c>
      <c r="G5" s="10">
        <v>2</v>
      </c>
      <c r="H5" s="10">
        <f t="shared" ref="H5:H33" si="0">SUM(B5:G5)</f>
        <v>12</v>
      </c>
      <c r="J5" s="4">
        <v>2</v>
      </c>
      <c r="K5" s="17">
        <v>1</v>
      </c>
      <c r="L5" s="17">
        <v>2</v>
      </c>
      <c r="M5" s="17">
        <v>1</v>
      </c>
      <c r="N5" s="17">
        <v>1</v>
      </c>
      <c r="O5" s="17">
        <v>2</v>
      </c>
      <c r="P5" s="17">
        <v>3</v>
      </c>
      <c r="Q5" s="10">
        <f t="shared" ref="Q5:Q33" si="1">SUM(K5:P5)</f>
        <v>10</v>
      </c>
      <c r="S5" s="4">
        <v>2</v>
      </c>
      <c r="T5" s="17">
        <v>1</v>
      </c>
      <c r="U5" s="17">
        <v>1</v>
      </c>
      <c r="V5" s="17">
        <v>2</v>
      </c>
      <c r="W5" s="17">
        <v>1</v>
      </c>
      <c r="X5" s="17">
        <v>3</v>
      </c>
      <c r="Y5" s="17">
        <v>3</v>
      </c>
      <c r="Z5" s="10">
        <f t="shared" ref="Z5:Z33" si="2">SUM(T5:Y5)</f>
        <v>11</v>
      </c>
      <c r="AB5" s="4">
        <v>2</v>
      </c>
      <c r="AC5" s="17">
        <v>1</v>
      </c>
      <c r="AD5" s="17">
        <v>4</v>
      </c>
      <c r="AE5" s="17">
        <v>1</v>
      </c>
      <c r="AF5" s="17">
        <v>1</v>
      </c>
      <c r="AG5" s="17">
        <v>1</v>
      </c>
      <c r="AH5" s="17">
        <v>3</v>
      </c>
      <c r="AI5" s="10">
        <f t="shared" ref="AI5:AI33" si="3">SUM(AC5:AH5)</f>
        <v>11</v>
      </c>
    </row>
    <row r="6" spans="1:35" x14ac:dyDescent="0.25">
      <c r="A6" s="4">
        <v>3</v>
      </c>
      <c r="B6" s="10">
        <v>1</v>
      </c>
      <c r="C6" s="10">
        <v>5</v>
      </c>
      <c r="D6" s="10">
        <v>2</v>
      </c>
      <c r="E6" s="10">
        <v>2</v>
      </c>
      <c r="F6" s="10">
        <v>3</v>
      </c>
      <c r="G6" s="10">
        <v>3</v>
      </c>
      <c r="H6" s="10">
        <f t="shared" si="0"/>
        <v>16</v>
      </c>
      <c r="J6" s="4">
        <v>3</v>
      </c>
      <c r="K6" s="17">
        <v>4</v>
      </c>
      <c r="L6" s="17">
        <v>4</v>
      </c>
      <c r="M6" s="17">
        <v>4</v>
      </c>
      <c r="N6" s="17">
        <v>4</v>
      </c>
      <c r="O6" s="17">
        <v>3</v>
      </c>
      <c r="P6" s="17">
        <v>2</v>
      </c>
      <c r="Q6" s="10">
        <f t="shared" si="1"/>
        <v>21</v>
      </c>
      <c r="S6" s="4">
        <v>3</v>
      </c>
      <c r="T6" s="17">
        <v>5</v>
      </c>
      <c r="U6" s="17">
        <v>4</v>
      </c>
      <c r="V6" s="17">
        <v>3</v>
      </c>
      <c r="W6" s="17">
        <v>4</v>
      </c>
      <c r="X6" s="17">
        <v>2</v>
      </c>
      <c r="Y6" s="17">
        <v>2</v>
      </c>
      <c r="Z6" s="10">
        <f t="shared" si="2"/>
        <v>20</v>
      </c>
      <c r="AB6" s="4">
        <v>3</v>
      </c>
      <c r="AC6" s="17">
        <v>3</v>
      </c>
      <c r="AD6" s="17">
        <v>2</v>
      </c>
      <c r="AE6" s="17">
        <v>4</v>
      </c>
      <c r="AF6" s="17">
        <v>3</v>
      </c>
      <c r="AG6" s="17">
        <v>2</v>
      </c>
      <c r="AH6" s="17">
        <v>3</v>
      </c>
      <c r="AI6" s="10">
        <f t="shared" si="3"/>
        <v>17</v>
      </c>
    </row>
    <row r="7" spans="1:35" x14ac:dyDescent="0.25">
      <c r="A7" s="4">
        <v>4</v>
      </c>
      <c r="B7" s="10">
        <v>2</v>
      </c>
      <c r="C7" s="10">
        <v>4</v>
      </c>
      <c r="D7" s="10">
        <v>4</v>
      </c>
      <c r="E7" s="10">
        <v>4</v>
      </c>
      <c r="F7" s="10">
        <v>3</v>
      </c>
      <c r="G7" s="10">
        <v>4</v>
      </c>
      <c r="H7" s="10">
        <f t="shared" si="0"/>
        <v>21</v>
      </c>
      <c r="J7" s="4">
        <v>4</v>
      </c>
      <c r="K7" s="17">
        <v>3</v>
      </c>
      <c r="L7" s="17">
        <v>2</v>
      </c>
      <c r="M7" s="17">
        <v>5</v>
      </c>
      <c r="N7" s="17">
        <v>2</v>
      </c>
      <c r="O7" s="17">
        <v>4</v>
      </c>
      <c r="P7" s="17">
        <v>4</v>
      </c>
      <c r="Q7" s="10">
        <f t="shared" si="1"/>
        <v>20</v>
      </c>
      <c r="S7" s="4">
        <v>4</v>
      </c>
      <c r="T7" s="17">
        <v>3</v>
      </c>
      <c r="U7" s="17">
        <v>3</v>
      </c>
      <c r="V7" s="17">
        <v>3</v>
      </c>
      <c r="W7" s="17">
        <v>3</v>
      </c>
      <c r="X7" s="17">
        <v>4</v>
      </c>
      <c r="Y7" s="17">
        <v>3</v>
      </c>
      <c r="Z7" s="10">
        <f t="shared" si="2"/>
        <v>19</v>
      </c>
      <c r="AB7" s="4">
        <v>4</v>
      </c>
      <c r="AC7" s="17">
        <v>2</v>
      </c>
      <c r="AD7" s="17">
        <v>2</v>
      </c>
      <c r="AE7" s="17">
        <v>2</v>
      </c>
      <c r="AF7" s="17">
        <v>2</v>
      </c>
      <c r="AG7" s="17">
        <v>2</v>
      </c>
      <c r="AH7" s="17">
        <v>2</v>
      </c>
      <c r="AI7" s="10">
        <f t="shared" si="3"/>
        <v>12</v>
      </c>
    </row>
    <row r="8" spans="1:35" x14ac:dyDescent="0.25">
      <c r="A8" s="4">
        <v>5</v>
      </c>
      <c r="B8" s="10">
        <v>3</v>
      </c>
      <c r="C8" s="10">
        <v>3</v>
      </c>
      <c r="D8" s="10">
        <v>3</v>
      </c>
      <c r="E8" s="10">
        <v>3</v>
      </c>
      <c r="F8" s="10">
        <v>3</v>
      </c>
      <c r="G8" s="10">
        <v>3</v>
      </c>
      <c r="H8" s="10">
        <f t="shared" si="0"/>
        <v>18</v>
      </c>
      <c r="J8" s="4">
        <v>5</v>
      </c>
      <c r="K8" s="17">
        <v>2</v>
      </c>
      <c r="L8" s="17">
        <v>4</v>
      </c>
      <c r="M8" s="17">
        <v>4</v>
      </c>
      <c r="N8" s="17">
        <v>2</v>
      </c>
      <c r="O8" s="17">
        <v>1</v>
      </c>
      <c r="P8" s="17">
        <v>3</v>
      </c>
      <c r="Q8" s="10">
        <f t="shared" si="1"/>
        <v>16</v>
      </c>
      <c r="S8" s="4">
        <v>5</v>
      </c>
      <c r="T8" s="17">
        <v>3</v>
      </c>
      <c r="U8" s="17">
        <v>3</v>
      </c>
      <c r="V8" s="17">
        <v>3</v>
      </c>
      <c r="W8" s="17">
        <v>3</v>
      </c>
      <c r="X8" s="17">
        <v>2</v>
      </c>
      <c r="Y8" s="17">
        <v>3</v>
      </c>
      <c r="Z8" s="10">
        <f t="shared" si="2"/>
        <v>17</v>
      </c>
      <c r="AB8" s="4">
        <v>5</v>
      </c>
      <c r="AC8" s="17">
        <v>1</v>
      </c>
      <c r="AD8" s="17">
        <v>2</v>
      </c>
      <c r="AE8" s="17">
        <v>2</v>
      </c>
      <c r="AF8" s="17">
        <v>1</v>
      </c>
      <c r="AG8" s="17">
        <v>1</v>
      </c>
      <c r="AH8" s="17">
        <v>2</v>
      </c>
      <c r="AI8" s="10">
        <f t="shared" si="3"/>
        <v>9</v>
      </c>
    </row>
    <row r="9" spans="1:35" x14ac:dyDescent="0.25">
      <c r="A9" s="4">
        <v>6</v>
      </c>
      <c r="B9" s="10">
        <v>2</v>
      </c>
      <c r="C9" s="10">
        <v>2</v>
      </c>
      <c r="D9" s="10">
        <v>3</v>
      </c>
      <c r="E9" s="10">
        <v>3</v>
      </c>
      <c r="F9" s="10">
        <v>3</v>
      </c>
      <c r="G9" s="10">
        <v>3</v>
      </c>
      <c r="H9" s="10">
        <f t="shared" si="0"/>
        <v>16</v>
      </c>
      <c r="J9" s="4">
        <v>6</v>
      </c>
      <c r="K9" s="17">
        <v>4</v>
      </c>
      <c r="L9" s="17">
        <v>2</v>
      </c>
      <c r="M9" s="17">
        <v>4</v>
      </c>
      <c r="N9" s="17">
        <v>2</v>
      </c>
      <c r="O9" s="17">
        <v>2</v>
      </c>
      <c r="P9" s="17">
        <v>2</v>
      </c>
      <c r="Q9" s="10">
        <f t="shared" si="1"/>
        <v>16</v>
      </c>
      <c r="S9" s="4">
        <v>6</v>
      </c>
      <c r="T9" s="17">
        <v>2</v>
      </c>
      <c r="U9" s="17">
        <v>3</v>
      </c>
      <c r="V9" s="17">
        <v>4</v>
      </c>
      <c r="W9" s="17">
        <v>4</v>
      </c>
      <c r="X9" s="17">
        <v>4</v>
      </c>
      <c r="Y9" s="17">
        <v>4</v>
      </c>
      <c r="Z9" s="10">
        <f t="shared" si="2"/>
        <v>21</v>
      </c>
      <c r="AB9" s="4">
        <v>6</v>
      </c>
      <c r="AC9" s="17">
        <v>3</v>
      </c>
      <c r="AD9" s="17">
        <v>2</v>
      </c>
      <c r="AE9" s="17">
        <v>3</v>
      </c>
      <c r="AF9" s="17">
        <v>2</v>
      </c>
      <c r="AG9" s="17">
        <v>3</v>
      </c>
      <c r="AH9" s="17">
        <v>3</v>
      </c>
      <c r="AI9" s="10">
        <f t="shared" si="3"/>
        <v>16</v>
      </c>
    </row>
    <row r="10" spans="1:35" x14ac:dyDescent="0.25">
      <c r="A10" s="4">
        <v>7</v>
      </c>
      <c r="B10" s="10">
        <v>3</v>
      </c>
      <c r="C10" s="10">
        <v>2</v>
      </c>
      <c r="D10" s="10">
        <v>2</v>
      </c>
      <c r="E10" s="10">
        <v>2</v>
      </c>
      <c r="F10" s="10">
        <v>2</v>
      </c>
      <c r="G10" s="10">
        <v>2</v>
      </c>
      <c r="H10" s="10">
        <f t="shared" si="0"/>
        <v>13</v>
      </c>
      <c r="J10" s="4">
        <v>7</v>
      </c>
      <c r="K10" s="17">
        <v>1</v>
      </c>
      <c r="L10" s="17">
        <v>4</v>
      </c>
      <c r="M10" s="17">
        <v>2</v>
      </c>
      <c r="N10" s="17">
        <v>2</v>
      </c>
      <c r="O10" s="17">
        <v>2</v>
      </c>
      <c r="P10" s="17">
        <v>3</v>
      </c>
      <c r="Q10" s="10">
        <f t="shared" si="1"/>
        <v>14</v>
      </c>
      <c r="S10" s="4">
        <v>7</v>
      </c>
      <c r="T10" s="17">
        <v>2</v>
      </c>
      <c r="U10" s="17">
        <v>2</v>
      </c>
      <c r="V10" s="17">
        <v>3</v>
      </c>
      <c r="W10" s="17">
        <v>2</v>
      </c>
      <c r="X10" s="17">
        <v>2</v>
      </c>
      <c r="Y10" s="17">
        <v>3</v>
      </c>
      <c r="Z10" s="10">
        <f t="shared" si="2"/>
        <v>14</v>
      </c>
      <c r="AB10" s="4">
        <v>7</v>
      </c>
      <c r="AC10" s="17">
        <v>3</v>
      </c>
      <c r="AD10" s="17">
        <v>3</v>
      </c>
      <c r="AE10" s="17">
        <v>3</v>
      </c>
      <c r="AF10" s="17">
        <v>2</v>
      </c>
      <c r="AG10" s="17">
        <v>3</v>
      </c>
      <c r="AH10" s="17">
        <v>2</v>
      </c>
      <c r="AI10" s="10">
        <f t="shared" si="3"/>
        <v>16</v>
      </c>
    </row>
    <row r="11" spans="1:35" x14ac:dyDescent="0.25">
      <c r="A11" s="4">
        <v>8</v>
      </c>
      <c r="B11" s="10">
        <v>3</v>
      </c>
      <c r="C11" s="10">
        <v>2</v>
      </c>
      <c r="D11" s="10">
        <v>2</v>
      </c>
      <c r="E11" s="10">
        <v>3</v>
      </c>
      <c r="F11" s="10">
        <v>4</v>
      </c>
      <c r="G11" s="10">
        <v>1</v>
      </c>
      <c r="H11" s="10">
        <f t="shared" si="0"/>
        <v>15</v>
      </c>
      <c r="J11" s="4">
        <v>8</v>
      </c>
      <c r="K11" s="17">
        <v>3</v>
      </c>
      <c r="L11" s="17">
        <v>3</v>
      </c>
      <c r="M11" s="17">
        <v>2</v>
      </c>
      <c r="N11" s="17">
        <v>3</v>
      </c>
      <c r="O11" s="17">
        <v>2</v>
      </c>
      <c r="P11" s="17">
        <v>1</v>
      </c>
      <c r="Q11" s="10">
        <f t="shared" si="1"/>
        <v>14</v>
      </c>
      <c r="S11" s="4">
        <v>8</v>
      </c>
      <c r="T11" s="17">
        <v>3</v>
      </c>
      <c r="U11" s="17">
        <v>2</v>
      </c>
      <c r="V11" s="17">
        <v>3</v>
      </c>
      <c r="W11" s="17">
        <v>3</v>
      </c>
      <c r="X11" s="17">
        <v>2</v>
      </c>
      <c r="Y11" s="17">
        <v>2</v>
      </c>
      <c r="Z11" s="10">
        <f t="shared" si="2"/>
        <v>15</v>
      </c>
      <c r="AB11" s="4">
        <v>8</v>
      </c>
      <c r="AC11" s="17">
        <v>3</v>
      </c>
      <c r="AD11" s="17">
        <v>3</v>
      </c>
      <c r="AE11" s="17">
        <v>3</v>
      </c>
      <c r="AF11" s="17">
        <v>3</v>
      </c>
      <c r="AG11" s="17">
        <v>2</v>
      </c>
      <c r="AH11" s="17">
        <v>2</v>
      </c>
      <c r="AI11" s="10">
        <f t="shared" si="3"/>
        <v>16</v>
      </c>
    </row>
    <row r="12" spans="1:35" x14ac:dyDescent="0.25">
      <c r="A12" s="4">
        <v>9</v>
      </c>
      <c r="B12" s="10">
        <v>3</v>
      </c>
      <c r="C12" s="10">
        <v>3</v>
      </c>
      <c r="D12" s="10">
        <v>2</v>
      </c>
      <c r="E12" s="10">
        <v>2</v>
      </c>
      <c r="F12" s="10">
        <v>2</v>
      </c>
      <c r="G12" s="10">
        <v>2</v>
      </c>
      <c r="H12" s="10">
        <f t="shared" si="0"/>
        <v>14</v>
      </c>
      <c r="J12" s="4">
        <v>9</v>
      </c>
      <c r="K12" s="17">
        <v>3</v>
      </c>
      <c r="L12" s="17">
        <v>2</v>
      </c>
      <c r="M12" s="17">
        <v>3</v>
      </c>
      <c r="N12" s="17">
        <v>2</v>
      </c>
      <c r="O12" s="17">
        <v>2</v>
      </c>
      <c r="P12" s="17">
        <v>3</v>
      </c>
      <c r="Q12" s="10">
        <f t="shared" si="1"/>
        <v>15</v>
      </c>
      <c r="S12" s="4">
        <v>9</v>
      </c>
      <c r="T12" s="17">
        <v>2</v>
      </c>
      <c r="U12" s="17">
        <v>2</v>
      </c>
      <c r="V12" s="17">
        <v>3</v>
      </c>
      <c r="W12" s="17">
        <v>2</v>
      </c>
      <c r="X12" s="17">
        <v>2</v>
      </c>
      <c r="Y12" s="17">
        <v>2</v>
      </c>
      <c r="Z12" s="10">
        <f t="shared" si="2"/>
        <v>13</v>
      </c>
      <c r="AB12" s="4">
        <v>9</v>
      </c>
      <c r="AC12" s="17">
        <v>2</v>
      </c>
      <c r="AD12" s="17">
        <v>2</v>
      </c>
      <c r="AE12" s="17">
        <v>2</v>
      </c>
      <c r="AF12" s="17">
        <v>2</v>
      </c>
      <c r="AG12" s="17">
        <v>2</v>
      </c>
      <c r="AH12" s="17">
        <v>2</v>
      </c>
      <c r="AI12" s="10">
        <f t="shared" si="3"/>
        <v>12</v>
      </c>
    </row>
    <row r="13" spans="1:35" x14ac:dyDescent="0.25">
      <c r="A13" s="4">
        <v>10</v>
      </c>
      <c r="B13" s="10">
        <v>3</v>
      </c>
      <c r="C13" s="10">
        <v>3</v>
      </c>
      <c r="D13" s="10">
        <v>3</v>
      </c>
      <c r="E13" s="10">
        <v>3</v>
      </c>
      <c r="F13" s="10">
        <v>3</v>
      </c>
      <c r="G13" s="10">
        <v>2</v>
      </c>
      <c r="H13" s="10">
        <f t="shared" si="0"/>
        <v>17</v>
      </c>
      <c r="J13" s="4">
        <v>10</v>
      </c>
      <c r="K13" s="17">
        <v>3</v>
      </c>
      <c r="L13" s="17">
        <v>3</v>
      </c>
      <c r="M13" s="17">
        <v>2</v>
      </c>
      <c r="N13" s="17">
        <v>2</v>
      </c>
      <c r="O13" s="17">
        <v>3</v>
      </c>
      <c r="P13" s="17">
        <v>2</v>
      </c>
      <c r="Q13" s="10">
        <f t="shared" si="1"/>
        <v>15</v>
      </c>
      <c r="S13" s="4">
        <v>10</v>
      </c>
      <c r="T13" s="17">
        <v>2</v>
      </c>
      <c r="U13" s="17">
        <v>3</v>
      </c>
      <c r="V13" s="17">
        <v>2</v>
      </c>
      <c r="W13" s="17">
        <v>2</v>
      </c>
      <c r="X13" s="17">
        <v>3</v>
      </c>
      <c r="Y13" s="17">
        <v>2</v>
      </c>
      <c r="Z13" s="10">
        <f t="shared" si="2"/>
        <v>14</v>
      </c>
      <c r="AB13" s="4">
        <v>10</v>
      </c>
      <c r="AC13" s="17">
        <v>4</v>
      </c>
      <c r="AD13" s="17">
        <v>2</v>
      </c>
      <c r="AE13" s="17">
        <v>4</v>
      </c>
      <c r="AF13" s="17">
        <v>3</v>
      </c>
      <c r="AG13" s="17">
        <v>3</v>
      </c>
      <c r="AH13" s="17">
        <v>1</v>
      </c>
      <c r="AI13" s="10">
        <f t="shared" si="3"/>
        <v>17</v>
      </c>
    </row>
    <row r="14" spans="1:35" x14ac:dyDescent="0.25">
      <c r="A14" s="4">
        <v>11</v>
      </c>
      <c r="B14" s="10">
        <v>4</v>
      </c>
      <c r="C14" s="10">
        <v>3</v>
      </c>
      <c r="D14" s="10">
        <v>4</v>
      </c>
      <c r="E14" s="10">
        <v>5</v>
      </c>
      <c r="F14" s="10">
        <v>2</v>
      </c>
      <c r="G14" s="10">
        <v>3</v>
      </c>
      <c r="H14" s="10">
        <f t="shared" si="0"/>
        <v>21</v>
      </c>
      <c r="J14" s="4">
        <v>11</v>
      </c>
      <c r="K14" s="17">
        <v>3</v>
      </c>
      <c r="L14" s="17">
        <v>2</v>
      </c>
      <c r="M14" s="17">
        <v>1</v>
      </c>
      <c r="N14" s="17">
        <v>4</v>
      </c>
      <c r="O14" s="17">
        <v>2</v>
      </c>
      <c r="P14" s="17">
        <v>5</v>
      </c>
      <c r="Q14" s="10">
        <f t="shared" si="1"/>
        <v>17</v>
      </c>
      <c r="S14" s="4">
        <v>11</v>
      </c>
      <c r="T14" s="17">
        <v>3</v>
      </c>
      <c r="U14" s="17">
        <v>2</v>
      </c>
      <c r="V14" s="17">
        <v>2</v>
      </c>
      <c r="W14" s="17">
        <v>4</v>
      </c>
      <c r="X14" s="17">
        <v>3</v>
      </c>
      <c r="Y14" s="17">
        <v>2</v>
      </c>
      <c r="Z14" s="10">
        <f t="shared" si="2"/>
        <v>16</v>
      </c>
      <c r="AB14" s="4">
        <v>11</v>
      </c>
      <c r="AC14" s="17">
        <v>2</v>
      </c>
      <c r="AD14" s="17">
        <v>1</v>
      </c>
      <c r="AE14" s="17">
        <v>3</v>
      </c>
      <c r="AF14" s="17">
        <v>4</v>
      </c>
      <c r="AG14" s="17">
        <v>3</v>
      </c>
      <c r="AH14" s="17">
        <v>1</v>
      </c>
      <c r="AI14" s="10">
        <f t="shared" si="3"/>
        <v>14</v>
      </c>
    </row>
    <row r="15" spans="1:35" x14ac:dyDescent="0.25">
      <c r="A15" s="4">
        <v>12</v>
      </c>
      <c r="B15" s="10">
        <v>2</v>
      </c>
      <c r="C15" s="10">
        <v>3</v>
      </c>
      <c r="D15" s="10">
        <v>3</v>
      </c>
      <c r="E15" s="10">
        <v>3</v>
      </c>
      <c r="F15" s="10">
        <v>2</v>
      </c>
      <c r="G15" s="10">
        <v>2</v>
      </c>
      <c r="H15" s="10">
        <f t="shared" si="0"/>
        <v>15</v>
      </c>
      <c r="J15" s="4">
        <v>12</v>
      </c>
      <c r="K15" s="17">
        <v>1</v>
      </c>
      <c r="L15" s="17">
        <v>3</v>
      </c>
      <c r="M15" s="17">
        <v>4</v>
      </c>
      <c r="N15" s="17">
        <v>3</v>
      </c>
      <c r="O15" s="17">
        <v>3</v>
      </c>
      <c r="P15" s="17">
        <v>4</v>
      </c>
      <c r="Q15" s="10">
        <f t="shared" si="1"/>
        <v>18</v>
      </c>
      <c r="S15" s="4">
        <v>12</v>
      </c>
      <c r="T15" s="17">
        <v>2</v>
      </c>
      <c r="U15" s="17">
        <v>2</v>
      </c>
      <c r="V15" s="17">
        <v>3</v>
      </c>
      <c r="W15" s="17">
        <v>2</v>
      </c>
      <c r="X15" s="17">
        <v>4</v>
      </c>
      <c r="Y15" s="17">
        <v>4</v>
      </c>
      <c r="Z15" s="10">
        <f t="shared" si="2"/>
        <v>17</v>
      </c>
      <c r="AB15" s="4">
        <v>12</v>
      </c>
      <c r="AC15" s="17">
        <v>1</v>
      </c>
      <c r="AD15" s="17">
        <v>3</v>
      </c>
      <c r="AE15" s="17">
        <v>3</v>
      </c>
      <c r="AF15" s="17">
        <v>2</v>
      </c>
      <c r="AG15" s="17">
        <v>2</v>
      </c>
      <c r="AH15" s="17">
        <v>3</v>
      </c>
      <c r="AI15" s="10">
        <f t="shared" si="3"/>
        <v>14</v>
      </c>
    </row>
    <row r="16" spans="1:35" x14ac:dyDescent="0.25">
      <c r="A16" s="4">
        <v>13</v>
      </c>
      <c r="B16" s="10">
        <v>3</v>
      </c>
      <c r="C16" s="10">
        <v>3</v>
      </c>
      <c r="D16" s="10">
        <v>3</v>
      </c>
      <c r="E16" s="10">
        <v>2</v>
      </c>
      <c r="F16" s="10">
        <v>4</v>
      </c>
      <c r="G16" s="10">
        <v>2</v>
      </c>
      <c r="H16" s="10">
        <f t="shared" si="0"/>
        <v>17</v>
      </c>
      <c r="J16" s="4">
        <v>13</v>
      </c>
      <c r="K16" s="17">
        <v>2</v>
      </c>
      <c r="L16" s="17">
        <v>2</v>
      </c>
      <c r="M16" s="17">
        <v>2</v>
      </c>
      <c r="N16" s="17">
        <v>3</v>
      </c>
      <c r="O16" s="17">
        <v>4</v>
      </c>
      <c r="P16" s="17">
        <v>4</v>
      </c>
      <c r="Q16" s="10">
        <f t="shared" si="1"/>
        <v>17</v>
      </c>
      <c r="S16" s="4">
        <v>13</v>
      </c>
      <c r="T16" s="17">
        <v>2</v>
      </c>
      <c r="U16" s="17">
        <v>1</v>
      </c>
      <c r="V16" s="17">
        <v>2</v>
      </c>
      <c r="W16" s="17">
        <v>1</v>
      </c>
      <c r="X16" s="17">
        <v>1</v>
      </c>
      <c r="Y16" s="17">
        <v>1</v>
      </c>
      <c r="Z16" s="10">
        <f t="shared" si="2"/>
        <v>8</v>
      </c>
      <c r="AB16" s="4">
        <v>13</v>
      </c>
      <c r="AC16" s="17">
        <v>2</v>
      </c>
      <c r="AD16" s="17">
        <v>2</v>
      </c>
      <c r="AE16" s="17">
        <v>2</v>
      </c>
      <c r="AF16" s="17">
        <v>2</v>
      </c>
      <c r="AG16" s="17">
        <v>2</v>
      </c>
      <c r="AH16" s="17">
        <v>2</v>
      </c>
      <c r="AI16" s="10">
        <f t="shared" si="3"/>
        <v>12</v>
      </c>
    </row>
    <row r="17" spans="1:35" x14ac:dyDescent="0.25">
      <c r="A17" s="4">
        <v>14</v>
      </c>
      <c r="B17" s="10">
        <v>2</v>
      </c>
      <c r="C17" s="10">
        <v>2</v>
      </c>
      <c r="D17" s="10">
        <v>2</v>
      </c>
      <c r="E17" s="10">
        <v>2</v>
      </c>
      <c r="F17" s="10">
        <v>1</v>
      </c>
      <c r="G17" s="10">
        <v>1</v>
      </c>
      <c r="H17" s="10">
        <f t="shared" si="0"/>
        <v>10</v>
      </c>
      <c r="J17" s="4">
        <v>14</v>
      </c>
      <c r="K17" s="17">
        <v>3</v>
      </c>
      <c r="L17" s="17">
        <v>3</v>
      </c>
      <c r="M17" s="17">
        <v>3</v>
      </c>
      <c r="N17" s="17">
        <v>4</v>
      </c>
      <c r="O17" s="17">
        <v>4</v>
      </c>
      <c r="P17" s="17">
        <v>5</v>
      </c>
      <c r="Q17" s="10">
        <f t="shared" si="1"/>
        <v>22</v>
      </c>
      <c r="S17" s="4">
        <v>14</v>
      </c>
      <c r="T17" s="17">
        <v>3</v>
      </c>
      <c r="U17" s="17">
        <v>2</v>
      </c>
      <c r="V17" s="17">
        <v>3</v>
      </c>
      <c r="W17" s="17">
        <v>1</v>
      </c>
      <c r="X17" s="17">
        <v>2</v>
      </c>
      <c r="Y17" s="17">
        <v>3</v>
      </c>
      <c r="Z17" s="10">
        <f t="shared" si="2"/>
        <v>14</v>
      </c>
      <c r="AB17" s="4">
        <v>14</v>
      </c>
      <c r="AC17" s="17">
        <v>2</v>
      </c>
      <c r="AD17" s="17">
        <v>2</v>
      </c>
      <c r="AE17" s="17">
        <v>2</v>
      </c>
      <c r="AF17" s="17">
        <v>2</v>
      </c>
      <c r="AG17" s="17">
        <v>2</v>
      </c>
      <c r="AH17" s="17">
        <v>2</v>
      </c>
      <c r="AI17" s="10">
        <f t="shared" si="3"/>
        <v>12</v>
      </c>
    </row>
    <row r="18" spans="1:35" x14ac:dyDescent="0.25">
      <c r="A18" s="4">
        <v>15</v>
      </c>
      <c r="B18" s="10">
        <v>3</v>
      </c>
      <c r="C18" s="10">
        <v>3</v>
      </c>
      <c r="D18" s="10">
        <v>3</v>
      </c>
      <c r="E18" s="10">
        <v>3</v>
      </c>
      <c r="F18" s="10">
        <v>3</v>
      </c>
      <c r="G18" s="10">
        <v>3</v>
      </c>
      <c r="H18" s="10">
        <f t="shared" si="0"/>
        <v>18</v>
      </c>
      <c r="J18" s="4">
        <v>15</v>
      </c>
      <c r="K18" s="17">
        <v>3</v>
      </c>
      <c r="L18" s="17">
        <v>3</v>
      </c>
      <c r="M18" s="17">
        <v>4</v>
      </c>
      <c r="N18" s="17">
        <v>3</v>
      </c>
      <c r="O18" s="17">
        <v>3</v>
      </c>
      <c r="P18" s="17">
        <v>3</v>
      </c>
      <c r="Q18" s="10">
        <f t="shared" si="1"/>
        <v>19</v>
      </c>
      <c r="S18" s="4">
        <v>15</v>
      </c>
      <c r="T18" s="17">
        <v>3</v>
      </c>
      <c r="U18" s="17">
        <v>3</v>
      </c>
      <c r="V18" s="17">
        <v>3</v>
      </c>
      <c r="W18" s="17">
        <v>3</v>
      </c>
      <c r="X18" s="17">
        <v>4</v>
      </c>
      <c r="Y18" s="17">
        <v>3</v>
      </c>
      <c r="Z18" s="10">
        <f t="shared" si="2"/>
        <v>19</v>
      </c>
      <c r="AB18" s="4">
        <v>15</v>
      </c>
      <c r="AC18" s="17">
        <v>2</v>
      </c>
      <c r="AD18" s="17">
        <v>3</v>
      </c>
      <c r="AE18" s="17">
        <v>3</v>
      </c>
      <c r="AF18" s="17">
        <v>3</v>
      </c>
      <c r="AG18" s="17">
        <v>3</v>
      </c>
      <c r="AH18" s="17">
        <v>3</v>
      </c>
      <c r="AI18" s="10">
        <f t="shared" si="3"/>
        <v>17</v>
      </c>
    </row>
    <row r="19" spans="1:35" x14ac:dyDescent="0.25">
      <c r="A19" s="4">
        <v>16</v>
      </c>
      <c r="B19" s="10">
        <v>2</v>
      </c>
      <c r="C19" s="10">
        <v>2</v>
      </c>
      <c r="D19" s="10">
        <v>2</v>
      </c>
      <c r="E19" s="10">
        <v>2</v>
      </c>
      <c r="F19" s="10">
        <v>2</v>
      </c>
      <c r="G19" s="10">
        <v>2</v>
      </c>
      <c r="H19" s="10">
        <f>SUM(B19:G19)</f>
        <v>12</v>
      </c>
      <c r="J19" s="4">
        <v>16</v>
      </c>
      <c r="K19" s="17">
        <v>2</v>
      </c>
      <c r="L19" s="17">
        <v>2</v>
      </c>
      <c r="M19" s="17">
        <v>2</v>
      </c>
      <c r="N19" s="17">
        <v>4</v>
      </c>
      <c r="O19" s="17">
        <v>2</v>
      </c>
      <c r="P19" s="17">
        <v>3</v>
      </c>
      <c r="Q19" s="10">
        <f t="shared" si="1"/>
        <v>15</v>
      </c>
      <c r="S19" s="4">
        <v>16</v>
      </c>
      <c r="T19" s="17">
        <v>3</v>
      </c>
      <c r="U19" s="17">
        <v>3</v>
      </c>
      <c r="V19" s="17">
        <v>2</v>
      </c>
      <c r="W19" s="17">
        <v>3</v>
      </c>
      <c r="X19" s="17">
        <v>3</v>
      </c>
      <c r="Y19" s="17">
        <v>3</v>
      </c>
      <c r="Z19" s="10">
        <f>SUM(T19:Y19)</f>
        <v>17</v>
      </c>
      <c r="AB19" s="4">
        <v>16</v>
      </c>
      <c r="AC19" s="17">
        <v>2</v>
      </c>
      <c r="AD19" s="17">
        <v>2</v>
      </c>
      <c r="AE19" s="17">
        <v>2</v>
      </c>
      <c r="AF19" s="17">
        <v>2</v>
      </c>
      <c r="AG19" s="17">
        <v>2</v>
      </c>
      <c r="AH19" s="17">
        <v>2</v>
      </c>
      <c r="AI19" s="10">
        <f t="shared" si="3"/>
        <v>12</v>
      </c>
    </row>
    <row r="20" spans="1:35" x14ac:dyDescent="0.25">
      <c r="A20" s="4">
        <v>17</v>
      </c>
      <c r="B20" s="10">
        <v>3</v>
      </c>
      <c r="C20" s="10">
        <v>3</v>
      </c>
      <c r="D20" s="10">
        <v>3</v>
      </c>
      <c r="E20" s="10">
        <v>3</v>
      </c>
      <c r="F20" s="10">
        <v>4</v>
      </c>
      <c r="G20" s="10">
        <v>3</v>
      </c>
      <c r="H20" s="10">
        <f t="shared" si="0"/>
        <v>19</v>
      </c>
      <c r="J20" s="4">
        <v>17</v>
      </c>
      <c r="K20" s="17">
        <v>4</v>
      </c>
      <c r="L20" s="17">
        <v>2</v>
      </c>
      <c r="M20" s="17">
        <v>4</v>
      </c>
      <c r="N20" s="17">
        <v>3</v>
      </c>
      <c r="O20" s="17">
        <v>3</v>
      </c>
      <c r="P20" s="17">
        <v>3</v>
      </c>
      <c r="Q20" s="10">
        <f t="shared" si="1"/>
        <v>19</v>
      </c>
      <c r="S20" s="4">
        <v>17</v>
      </c>
      <c r="T20" s="17">
        <v>3</v>
      </c>
      <c r="U20" s="17">
        <v>3</v>
      </c>
      <c r="V20" s="17">
        <v>3</v>
      </c>
      <c r="W20" s="17">
        <v>3</v>
      </c>
      <c r="X20" s="17">
        <v>3</v>
      </c>
      <c r="Y20" s="17">
        <v>3</v>
      </c>
      <c r="Z20" s="10">
        <f t="shared" si="2"/>
        <v>18</v>
      </c>
      <c r="AB20" s="4">
        <v>17</v>
      </c>
      <c r="AC20" s="17">
        <v>3</v>
      </c>
      <c r="AD20" s="17">
        <v>3</v>
      </c>
      <c r="AE20" s="17">
        <v>3</v>
      </c>
      <c r="AF20" s="17">
        <v>3</v>
      </c>
      <c r="AG20" s="17">
        <v>4</v>
      </c>
      <c r="AH20" s="17">
        <v>3</v>
      </c>
      <c r="AI20" s="10">
        <f t="shared" si="3"/>
        <v>19</v>
      </c>
    </row>
    <row r="21" spans="1:35" x14ac:dyDescent="0.25">
      <c r="A21" s="4">
        <v>18</v>
      </c>
      <c r="B21" s="10">
        <v>2</v>
      </c>
      <c r="C21" s="10">
        <v>2</v>
      </c>
      <c r="D21" s="10">
        <v>2</v>
      </c>
      <c r="E21" s="10">
        <v>2</v>
      </c>
      <c r="F21" s="10">
        <v>2</v>
      </c>
      <c r="G21" s="10">
        <v>2</v>
      </c>
      <c r="H21" s="10">
        <f t="shared" si="0"/>
        <v>12</v>
      </c>
      <c r="J21" s="4">
        <v>18</v>
      </c>
      <c r="K21" s="17">
        <v>3</v>
      </c>
      <c r="L21" s="17">
        <v>3</v>
      </c>
      <c r="M21" s="17">
        <v>3</v>
      </c>
      <c r="N21" s="17">
        <v>3</v>
      </c>
      <c r="O21" s="17">
        <v>3</v>
      </c>
      <c r="P21" s="17">
        <v>3</v>
      </c>
      <c r="Q21" s="10">
        <f t="shared" si="1"/>
        <v>18</v>
      </c>
      <c r="S21" s="4">
        <v>18</v>
      </c>
      <c r="T21" s="17">
        <v>3</v>
      </c>
      <c r="U21" s="17">
        <v>3</v>
      </c>
      <c r="V21" s="17">
        <v>2</v>
      </c>
      <c r="W21" s="17">
        <v>2</v>
      </c>
      <c r="X21" s="17">
        <v>3</v>
      </c>
      <c r="Y21" s="17">
        <v>2</v>
      </c>
      <c r="Z21" s="10">
        <f t="shared" si="2"/>
        <v>15</v>
      </c>
      <c r="AB21" s="4">
        <v>18</v>
      </c>
      <c r="AC21" s="17">
        <v>2</v>
      </c>
      <c r="AD21" s="17">
        <v>3</v>
      </c>
      <c r="AE21" s="17">
        <v>2</v>
      </c>
      <c r="AF21" s="17">
        <v>3</v>
      </c>
      <c r="AG21" s="17">
        <v>2</v>
      </c>
      <c r="AH21" s="17">
        <v>3</v>
      </c>
      <c r="AI21" s="10">
        <f t="shared" si="3"/>
        <v>15</v>
      </c>
    </row>
    <row r="22" spans="1:35" x14ac:dyDescent="0.25">
      <c r="A22" s="4">
        <v>19</v>
      </c>
      <c r="B22" s="10">
        <v>3</v>
      </c>
      <c r="C22" s="10">
        <v>3</v>
      </c>
      <c r="D22" s="10">
        <v>2</v>
      </c>
      <c r="E22" s="10">
        <v>2</v>
      </c>
      <c r="F22" s="10">
        <v>2</v>
      </c>
      <c r="G22" s="10">
        <v>3</v>
      </c>
      <c r="H22" s="10">
        <f t="shared" si="0"/>
        <v>15</v>
      </c>
      <c r="J22" s="4">
        <v>19</v>
      </c>
      <c r="K22" s="17">
        <v>3</v>
      </c>
      <c r="L22" s="17">
        <v>3</v>
      </c>
      <c r="M22" s="17">
        <v>3</v>
      </c>
      <c r="N22" s="17">
        <v>3</v>
      </c>
      <c r="O22" s="17">
        <v>3</v>
      </c>
      <c r="P22" s="17">
        <v>3</v>
      </c>
      <c r="Q22" s="10">
        <f t="shared" si="1"/>
        <v>18</v>
      </c>
      <c r="S22" s="4">
        <v>19</v>
      </c>
      <c r="T22" s="17">
        <v>3</v>
      </c>
      <c r="U22" s="17">
        <v>3</v>
      </c>
      <c r="V22" s="17">
        <v>3</v>
      </c>
      <c r="W22" s="17">
        <v>3</v>
      </c>
      <c r="X22" s="17">
        <v>3</v>
      </c>
      <c r="Y22" s="17">
        <v>3</v>
      </c>
      <c r="Z22" s="10">
        <f t="shared" si="2"/>
        <v>18</v>
      </c>
      <c r="AB22" s="4">
        <v>19</v>
      </c>
      <c r="AC22" s="17">
        <v>3</v>
      </c>
      <c r="AD22" s="17">
        <v>4</v>
      </c>
      <c r="AE22" s="17">
        <v>3</v>
      </c>
      <c r="AF22" s="17">
        <v>3</v>
      </c>
      <c r="AG22" s="17">
        <v>3</v>
      </c>
      <c r="AH22" s="17">
        <v>3</v>
      </c>
      <c r="AI22" s="10">
        <f>SUM(AC22:AH22)</f>
        <v>19</v>
      </c>
    </row>
    <row r="23" spans="1:35" x14ac:dyDescent="0.25">
      <c r="A23" s="4">
        <v>20</v>
      </c>
      <c r="B23" s="10">
        <v>3</v>
      </c>
      <c r="C23" s="10">
        <v>3</v>
      </c>
      <c r="D23" s="10">
        <v>3</v>
      </c>
      <c r="E23" s="10">
        <v>3</v>
      </c>
      <c r="F23" s="10">
        <v>2</v>
      </c>
      <c r="G23" s="10">
        <v>3</v>
      </c>
      <c r="H23" s="10">
        <f t="shared" si="0"/>
        <v>17</v>
      </c>
      <c r="J23" s="4">
        <v>20</v>
      </c>
      <c r="K23" s="17">
        <v>3</v>
      </c>
      <c r="L23" s="17">
        <v>4</v>
      </c>
      <c r="M23" s="17">
        <v>3</v>
      </c>
      <c r="N23" s="17">
        <v>3</v>
      </c>
      <c r="O23" s="17">
        <v>4</v>
      </c>
      <c r="P23" s="17">
        <v>3</v>
      </c>
      <c r="Q23" s="10">
        <f t="shared" si="1"/>
        <v>20</v>
      </c>
      <c r="S23" s="4">
        <v>20</v>
      </c>
      <c r="T23" s="17">
        <v>2</v>
      </c>
      <c r="U23" s="17">
        <v>2</v>
      </c>
      <c r="V23" s="17">
        <v>3</v>
      </c>
      <c r="W23" s="17">
        <v>3</v>
      </c>
      <c r="X23" s="17">
        <v>3</v>
      </c>
      <c r="Y23" s="17">
        <v>4</v>
      </c>
      <c r="Z23" s="10">
        <f t="shared" si="2"/>
        <v>17</v>
      </c>
      <c r="AB23" s="4">
        <v>20</v>
      </c>
      <c r="AC23" s="17">
        <v>3</v>
      </c>
      <c r="AD23" s="17">
        <v>3</v>
      </c>
      <c r="AE23" s="17">
        <v>3</v>
      </c>
      <c r="AF23" s="17">
        <v>3</v>
      </c>
      <c r="AG23" s="17">
        <v>2</v>
      </c>
      <c r="AH23" s="17">
        <v>3</v>
      </c>
      <c r="AI23" s="10">
        <f t="shared" si="3"/>
        <v>17</v>
      </c>
    </row>
    <row r="24" spans="1:35" x14ac:dyDescent="0.25">
      <c r="A24" s="4">
        <v>21</v>
      </c>
      <c r="B24" s="10">
        <v>3</v>
      </c>
      <c r="C24" s="10">
        <v>3</v>
      </c>
      <c r="D24" s="10">
        <v>3</v>
      </c>
      <c r="E24" s="10">
        <v>3</v>
      </c>
      <c r="F24" s="10">
        <v>2</v>
      </c>
      <c r="G24" s="10">
        <v>2</v>
      </c>
      <c r="H24" s="10">
        <f t="shared" si="0"/>
        <v>16</v>
      </c>
      <c r="J24" s="4">
        <v>21</v>
      </c>
      <c r="K24" s="17">
        <v>2</v>
      </c>
      <c r="L24" s="17">
        <v>4</v>
      </c>
      <c r="M24" s="17">
        <v>5</v>
      </c>
      <c r="N24" s="17">
        <v>4</v>
      </c>
      <c r="O24" s="17">
        <v>2</v>
      </c>
      <c r="P24" s="17">
        <v>4</v>
      </c>
      <c r="Q24" s="10">
        <f t="shared" si="1"/>
        <v>21</v>
      </c>
      <c r="S24" s="4">
        <v>21</v>
      </c>
      <c r="T24" s="17">
        <v>2</v>
      </c>
      <c r="U24" s="17">
        <v>3</v>
      </c>
      <c r="V24" s="17">
        <v>3</v>
      </c>
      <c r="W24" s="17">
        <v>3</v>
      </c>
      <c r="X24" s="17">
        <v>2</v>
      </c>
      <c r="Y24" s="17">
        <v>2</v>
      </c>
      <c r="Z24" s="10">
        <f t="shared" si="2"/>
        <v>15</v>
      </c>
      <c r="AB24" s="4">
        <v>21</v>
      </c>
      <c r="AC24" s="17">
        <v>2</v>
      </c>
      <c r="AD24" s="17">
        <v>3</v>
      </c>
      <c r="AE24" s="17">
        <v>3</v>
      </c>
      <c r="AF24" s="17">
        <v>2</v>
      </c>
      <c r="AG24" s="17">
        <v>2</v>
      </c>
      <c r="AH24" s="17">
        <v>2</v>
      </c>
      <c r="AI24" s="10">
        <f t="shared" si="3"/>
        <v>14</v>
      </c>
    </row>
    <row r="25" spans="1:35" x14ac:dyDescent="0.25">
      <c r="A25" s="4">
        <v>22</v>
      </c>
      <c r="B25" s="10">
        <v>2</v>
      </c>
      <c r="C25" s="10">
        <v>1</v>
      </c>
      <c r="D25" s="10">
        <v>2</v>
      </c>
      <c r="E25" s="10">
        <v>2</v>
      </c>
      <c r="F25" s="10">
        <v>3</v>
      </c>
      <c r="G25" s="10">
        <v>2</v>
      </c>
      <c r="H25" s="10">
        <f t="shared" si="0"/>
        <v>12</v>
      </c>
      <c r="J25" s="4">
        <v>22</v>
      </c>
      <c r="K25" s="17">
        <v>1</v>
      </c>
      <c r="L25" s="17">
        <v>2</v>
      </c>
      <c r="M25" s="17">
        <v>2</v>
      </c>
      <c r="N25" s="17">
        <v>2</v>
      </c>
      <c r="O25" s="17">
        <v>2</v>
      </c>
      <c r="P25" s="17">
        <v>2</v>
      </c>
      <c r="Q25" s="10">
        <f t="shared" si="1"/>
        <v>11</v>
      </c>
      <c r="S25" s="4">
        <v>22</v>
      </c>
      <c r="T25" s="17">
        <v>4</v>
      </c>
      <c r="U25" s="17">
        <v>4</v>
      </c>
      <c r="V25" s="17">
        <v>3</v>
      </c>
      <c r="W25" s="17">
        <v>2</v>
      </c>
      <c r="X25" s="17">
        <v>2</v>
      </c>
      <c r="Y25" s="17">
        <v>3</v>
      </c>
      <c r="Z25" s="10">
        <f t="shared" si="2"/>
        <v>18</v>
      </c>
      <c r="AB25" s="4">
        <v>22</v>
      </c>
      <c r="AC25" s="17">
        <v>2</v>
      </c>
      <c r="AD25" s="17">
        <v>2</v>
      </c>
      <c r="AE25" s="17">
        <v>2</v>
      </c>
      <c r="AF25" s="17">
        <v>4</v>
      </c>
      <c r="AG25" s="17">
        <v>2</v>
      </c>
      <c r="AH25" s="17">
        <v>2</v>
      </c>
      <c r="AI25" s="10">
        <f t="shared" si="3"/>
        <v>14</v>
      </c>
    </row>
    <row r="26" spans="1:35" x14ac:dyDescent="0.25">
      <c r="A26" s="4">
        <v>23</v>
      </c>
      <c r="B26" s="10">
        <v>2</v>
      </c>
      <c r="C26" s="10">
        <v>2</v>
      </c>
      <c r="D26" s="10">
        <v>1</v>
      </c>
      <c r="E26" s="10">
        <v>2</v>
      </c>
      <c r="F26" s="10">
        <v>2</v>
      </c>
      <c r="G26" s="10">
        <v>1</v>
      </c>
      <c r="H26" s="10">
        <f t="shared" si="0"/>
        <v>10</v>
      </c>
      <c r="J26" s="4">
        <v>23</v>
      </c>
      <c r="K26" s="17">
        <v>2</v>
      </c>
      <c r="L26" s="17">
        <v>1</v>
      </c>
      <c r="M26" s="17">
        <v>2</v>
      </c>
      <c r="N26" s="17">
        <v>2</v>
      </c>
      <c r="O26" s="17">
        <v>3</v>
      </c>
      <c r="P26" s="17">
        <v>3</v>
      </c>
      <c r="Q26" s="10">
        <f t="shared" si="1"/>
        <v>13</v>
      </c>
      <c r="S26" s="4">
        <v>23</v>
      </c>
      <c r="T26" s="17">
        <v>1</v>
      </c>
      <c r="U26" s="17">
        <v>2</v>
      </c>
      <c r="V26" s="17">
        <v>3</v>
      </c>
      <c r="W26" s="17">
        <v>2</v>
      </c>
      <c r="X26" s="17">
        <v>4</v>
      </c>
      <c r="Y26" s="17">
        <v>4</v>
      </c>
      <c r="Z26" s="10">
        <f t="shared" si="2"/>
        <v>16</v>
      </c>
      <c r="AB26" s="4">
        <v>23</v>
      </c>
      <c r="AC26" s="17">
        <v>1</v>
      </c>
      <c r="AD26" s="17">
        <v>1</v>
      </c>
      <c r="AE26" s="17">
        <v>1</v>
      </c>
      <c r="AF26" s="17">
        <v>1</v>
      </c>
      <c r="AG26" s="17">
        <v>1</v>
      </c>
      <c r="AH26" s="17">
        <v>1</v>
      </c>
      <c r="AI26" s="10">
        <f t="shared" si="3"/>
        <v>6</v>
      </c>
    </row>
    <row r="27" spans="1:35" x14ac:dyDescent="0.25">
      <c r="A27" s="4">
        <v>24</v>
      </c>
      <c r="B27" s="10">
        <v>2</v>
      </c>
      <c r="C27" s="10">
        <v>2</v>
      </c>
      <c r="D27" s="10">
        <v>2</v>
      </c>
      <c r="E27" s="10">
        <v>2</v>
      </c>
      <c r="F27" s="10">
        <v>2</v>
      </c>
      <c r="G27" s="10">
        <v>2</v>
      </c>
      <c r="H27" s="10">
        <f t="shared" si="0"/>
        <v>12</v>
      </c>
      <c r="J27" s="4">
        <v>24</v>
      </c>
      <c r="K27" s="17">
        <v>2</v>
      </c>
      <c r="L27" s="17">
        <v>2</v>
      </c>
      <c r="M27" s="17">
        <v>3</v>
      </c>
      <c r="N27" s="17">
        <v>2</v>
      </c>
      <c r="O27" s="17">
        <v>3</v>
      </c>
      <c r="P27" s="17">
        <v>3</v>
      </c>
      <c r="Q27" s="10">
        <f>SUM(K27:P27)</f>
        <v>15</v>
      </c>
      <c r="S27" s="4">
        <v>24</v>
      </c>
      <c r="T27" s="17">
        <v>1</v>
      </c>
      <c r="U27" s="17">
        <v>2</v>
      </c>
      <c r="V27" s="17">
        <v>3</v>
      </c>
      <c r="W27" s="17">
        <v>3</v>
      </c>
      <c r="X27" s="17">
        <v>4</v>
      </c>
      <c r="Y27" s="17">
        <v>5</v>
      </c>
      <c r="Z27" s="10">
        <f t="shared" si="2"/>
        <v>18</v>
      </c>
      <c r="AB27" s="4">
        <v>24</v>
      </c>
      <c r="AC27" s="17">
        <v>1</v>
      </c>
      <c r="AD27" s="17">
        <v>1</v>
      </c>
      <c r="AE27" s="17">
        <v>2</v>
      </c>
      <c r="AF27" s="17">
        <v>2</v>
      </c>
      <c r="AG27" s="17">
        <v>2</v>
      </c>
      <c r="AH27" s="17">
        <v>2</v>
      </c>
      <c r="AI27" s="10">
        <f t="shared" si="3"/>
        <v>10</v>
      </c>
    </row>
    <row r="28" spans="1:35" x14ac:dyDescent="0.25">
      <c r="A28" s="4">
        <v>25</v>
      </c>
      <c r="B28" s="10">
        <v>2</v>
      </c>
      <c r="C28" s="10">
        <v>2</v>
      </c>
      <c r="D28" s="10">
        <v>2</v>
      </c>
      <c r="E28" s="10">
        <v>2</v>
      </c>
      <c r="F28" s="10">
        <v>2</v>
      </c>
      <c r="G28" s="10">
        <v>2</v>
      </c>
      <c r="H28" s="10">
        <f t="shared" si="0"/>
        <v>12</v>
      </c>
      <c r="J28" s="4">
        <v>25</v>
      </c>
      <c r="K28" s="17">
        <v>4</v>
      </c>
      <c r="L28" s="17">
        <v>6</v>
      </c>
      <c r="M28" s="17">
        <v>3</v>
      </c>
      <c r="N28" s="17">
        <v>3</v>
      </c>
      <c r="O28" s="17">
        <v>2</v>
      </c>
      <c r="P28" s="17">
        <v>2</v>
      </c>
      <c r="Q28" s="10">
        <f t="shared" si="1"/>
        <v>20</v>
      </c>
      <c r="S28" s="4">
        <v>25</v>
      </c>
      <c r="T28" s="17">
        <v>5</v>
      </c>
      <c r="U28" s="17">
        <v>4</v>
      </c>
      <c r="V28" s="17">
        <v>4</v>
      </c>
      <c r="W28" s="17">
        <v>4</v>
      </c>
      <c r="X28" s="17">
        <v>2</v>
      </c>
      <c r="Y28" s="17">
        <v>4</v>
      </c>
      <c r="Z28" s="10">
        <f t="shared" si="2"/>
        <v>23</v>
      </c>
      <c r="AB28" s="4">
        <v>25</v>
      </c>
      <c r="AC28" s="17">
        <v>3</v>
      </c>
      <c r="AD28" s="17">
        <v>3</v>
      </c>
      <c r="AE28" s="17">
        <v>2</v>
      </c>
      <c r="AF28" s="17">
        <v>2</v>
      </c>
      <c r="AG28" s="17">
        <v>1</v>
      </c>
      <c r="AH28" s="17">
        <v>2</v>
      </c>
      <c r="AI28" s="10">
        <f t="shared" si="3"/>
        <v>13</v>
      </c>
    </row>
    <row r="29" spans="1:35" x14ac:dyDescent="0.25">
      <c r="A29" s="4">
        <v>26</v>
      </c>
      <c r="B29" s="10">
        <v>2</v>
      </c>
      <c r="C29" s="10">
        <v>2</v>
      </c>
      <c r="D29" s="10">
        <v>2</v>
      </c>
      <c r="E29" s="10">
        <v>2</v>
      </c>
      <c r="F29" s="10">
        <v>2</v>
      </c>
      <c r="G29" s="10">
        <v>2</v>
      </c>
      <c r="H29" s="10">
        <f t="shared" si="0"/>
        <v>12</v>
      </c>
      <c r="J29" s="4">
        <v>26</v>
      </c>
      <c r="K29" s="17">
        <v>4</v>
      </c>
      <c r="L29" s="17">
        <v>2</v>
      </c>
      <c r="M29" s="17">
        <v>3</v>
      </c>
      <c r="N29" s="17">
        <v>4</v>
      </c>
      <c r="O29" s="17">
        <v>5</v>
      </c>
      <c r="P29" s="17">
        <v>2</v>
      </c>
      <c r="Q29" s="10">
        <f t="shared" si="1"/>
        <v>20</v>
      </c>
      <c r="S29" s="4">
        <v>26</v>
      </c>
      <c r="T29" s="17">
        <v>4</v>
      </c>
      <c r="U29" s="17">
        <v>3</v>
      </c>
      <c r="V29" s="17">
        <v>2</v>
      </c>
      <c r="W29" s="17">
        <v>4</v>
      </c>
      <c r="X29" s="17">
        <v>3</v>
      </c>
      <c r="Y29" s="17">
        <v>2</v>
      </c>
      <c r="Z29" s="10">
        <f t="shared" si="2"/>
        <v>18</v>
      </c>
      <c r="AB29" s="4">
        <v>26</v>
      </c>
      <c r="AC29" s="17">
        <v>3</v>
      </c>
      <c r="AD29" s="17">
        <v>3</v>
      </c>
      <c r="AE29" s="17">
        <v>2</v>
      </c>
      <c r="AF29" s="17">
        <v>3</v>
      </c>
      <c r="AG29" s="17">
        <v>2</v>
      </c>
      <c r="AH29" s="17">
        <v>2</v>
      </c>
      <c r="AI29" s="10">
        <f t="shared" si="3"/>
        <v>15</v>
      </c>
    </row>
    <row r="30" spans="1:35" x14ac:dyDescent="0.25">
      <c r="A30" s="4">
        <v>27</v>
      </c>
      <c r="B30" s="10">
        <v>2</v>
      </c>
      <c r="C30" s="10">
        <v>3</v>
      </c>
      <c r="D30" s="10">
        <v>3</v>
      </c>
      <c r="E30" s="10">
        <v>3</v>
      </c>
      <c r="F30" s="10">
        <v>3</v>
      </c>
      <c r="G30" s="10">
        <v>3</v>
      </c>
      <c r="H30" s="10">
        <f t="shared" si="0"/>
        <v>17</v>
      </c>
      <c r="J30" s="4">
        <v>27</v>
      </c>
      <c r="K30" s="17">
        <v>3</v>
      </c>
      <c r="L30" s="17">
        <v>4</v>
      </c>
      <c r="M30" s="17">
        <v>3</v>
      </c>
      <c r="N30" s="17">
        <v>3</v>
      </c>
      <c r="O30" s="17">
        <v>3</v>
      </c>
      <c r="P30" s="17">
        <v>3</v>
      </c>
      <c r="Q30" s="10">
        <f t="shared" si="1"/>
        <v>19</v>
      </c>
      <c r="S30" s="4">
        <v>27</v>
      </c>
      <c r="T30" s="17">
        <v>3</v>
      </c>
      <c r="U30" s="17">
        <v>3</v>
      </c>
      <c r="V30" s="17">
        <v>3</v>
      </c>
      <c r="W30" s="17">
        <v>3</v>
      </c>
      <c r="X30" s="17">
        <v>3</v>
      </c>
      <c r="Y30" s="17">
        <v>2</v>
      </c>
      <c r="Z30" s="10">
        <f t="shared" si="2"/>
        <v>17</v>
      </c>
      <c r="AB30" s="4">
        <v>27</v>
      </c>
      <c r="AC30" s="17">
        <v>3</v>
      </c>
      <c r="AD30" s="17">
        <v>3</v>
      </c>
      <c r="AE30" s="17">
        <v>3</v>
      </c>
      <c r="AF30" s="17">
        <v>3</v>
      </c>
      <c r="AG30" s="17">
        <v>2</v>
      </c>
      <c r="AH30" s="17">
        <v>2</v>
      </c>
      <c r="AI30" s="10">
        <f t="shared" si="3"/>
        <v>16</v>
      </c>
    </row>
    <row r="31" spans="1:35" x14ac:dyDescent="0.25">
      <c r="A31" s="4">
        <v>28</v>
      </c>
      <c r="B31" s="10">
        <v>4</v>
      </c>
      <c r="C31" s="10">
        <v>4</v>
      </c>
      <c r="D31" s="10">
        <v>4</v>
      </c>
      <c r="E31" s="10">
        <v>4</v>
      </c>
      <c r="F31" s="10">
        <v>2</v>
      </c>
      <c r="G31" s="10">
        <v>4</v>
      </c>
      <c r="H31" s="10">
        <f t="shared" si="0"/>
        <v>22</v>
      </c>
      <c r="J31" s="4">
        <v>28</v>
      </c>
      <c r="K31" s="17">
        <v>2</v>
      </c>
      <c r="L31" s="17">
        <v>2</v>
      </c>
      <c r="M31" s="17">
        <v>3</v>
      </c>
      <c r="N31" s="17">
        <v>2</v>
      </c>
      <c r="O31" s="17">
        <v>4</v>
      </c>
      <c r="P31" s="17">
        <v>3</v>
      </c>
      <c r="Q31" s="10">
        <f t="shared" si="1"/>
        <v>16</v>
      </c>
      <c r="S31" s="4">
        <v>28</v>
      </c>
      <c r="T31" s="17">
        <v>3</v>
      </c>
      <c r="U31" s="17">
        <v>3</v>
      </c>
      <c r="V31" s="17">
        <v>2</v>
      </c>
      <c r="W31" s="17">
        <v>3</v>
      </c>
      <c r="X31" s="17">
        <v>3</v>
      </c>
      <c r="Y31" s="17">
        <v>3</v>
      </c>
      <c r="Z31" s="10">
        <f t="shared" si="2"/>
        <v>17</v>
      </c>
      <c r="AB31" s="4">
        <v>28</v>
      </c>
      <c r="AC31" s="17">
        <v>2</v>
      </c>
      <c r="AD31" s="17">
        <v>2</v>
      </c>
      <c r="AE31" s="17">
        <v>3</v>
      </c>
      <c r="AF31" s="17">
        <v>2</v>
      </c>
      <c r="AG31" s="17">
        <v>3</v>
      </c>
      <c r="AH31" s="17">
        <v>2</v>
      </c>
      <c r="AI31" s="10">
        <f t="shared" si="3"/>
        <v>14</v>
      </c>
    </row>
    <row r="32" spans="1:35" x14ac:dyDescent="0.25">
      <c r="A32" s="4">
        <v>29</v>
      </c>
      <c r="B32" s="10">
        <v>3</v>
      </c>
      <c r="C32" s="10">
        <v>1</v>
      </c>
      <c r="D32" s="10">
        <v>2</v>
      </c>
      <c r="E32" s="10">
        <v>3</v>
      </c>
      <c r="F32" s="10">
        <v>3</v>
      </c>
      <c r="G32" s="10">
        <v>3</v>
      </c>
      <c r="H32" s="10">
        <f t="shared" si="0"/>
        <v>15</v>
      </c>
      <c r="J32" s="4">
        <v>29</v>
      </c>
      <c r="K32" s="17">
        <v>3</v>
      </c>
      <c r="L32" s="17">
        <v>3</v>
      </c>
      <c r="M32" s="17">
        <v>4</v>
      </c>
      <c r="N32" s="17">
        <v>3</v>
      </c>
      <c r="O32" s="17">
        <v>3</v>
      </c>
      <c r="P32" s="17">
        <v>2</v>
      </c>
      <c r="Q32" s="10">
        <f t="shared" si="1"/>
        <v>18</v>
      </c>
      <c r="S32" s="4">
        <v>29</v>
      </c>
      <c r="T32" s="17">
        <v>4</v>
      </c>
      <c r="U32" s="17">
        <v>4</v>
      </c>
      <c r="V32" s="17">
        <v>5</v>
      </c>
      <c r="W32" s="17">
        <v>1</v>
      </c>
      <c r="X32" s="17">
        <v>5</v>
      </c>
      <c r="Y32" s="17">
        <v>2</v>
      </c>
      <c r="Z32" s="10">
        <f t="shared" si="2"/>
        <v>21</v>
      </c>
      <c r="AB32" s="4">
        <v>29</v>
      </c>
      <c r="AC32" s="17">
        <v>4</v>
      </c>
      <c r="AD32" s="17">
        <v>3</v>
      </c>
      <c r="AE32" s="17">
        <v>4</v>
      </c>
      <c r="AF32" s="17">
        <v>4</v>
      </c>
      <c r="AG32" s="17">
        <v>4</v>
      </c>
      <c r="AH32" s="17">
        <v>2</v>
      </c>
      <c r="AI32" s="10">
        <f t="shared" si="3"/>
        <v>21</v>
      </c>
    </row>
    <row r="33" spans="1:35" x14ac:dyDescent="0.25">
      <c r="A33" s="4">
        <v>30</v>
      </c>
      <c r="B33" s="10">
        <v>4</v>
      </c>
      <c r="C33" s="10">
        <v>4</v>
      </c>
      <c r="D33" s="10">
        <v>4</v>
      </c>
      <c r="E33" s="10">
        <v>4</v>
      </c>
      <c r="F33" s="10">
        <v>4</v>
      </c>
      <c r="G33" s="10">
        <v>4</v>
      </c>
      <c r="H33" s="10">
        <f t="shared" si="0"/>
        <v>24</v>
      </c>
      <c r="J33" s="4">
        <v>30</v>
      </c>
      <c r="K33" s="17">
        <v>1</v>
      </c>
      <c r="L33" s="17">
        <v>1</v>
      </c>
      <c r="M33" s="17">
        <v>3</v>
      </c>
      <c r="N33" s="17">
        <v>4</v>
      </c>
      <c r="O33" s="17">
        <v>3</v>
      </c>
      <c r="P33" s="17">
        <v>4</v>
      </c>
      <c r="Q33" s="10">
        <f t="shared" si="1"/>
        <v>16</v>
      </c>
      <c r="S33" s="4">
        <v>30</v>
      </c>
      <c r="T33" s="17">
        <v>1</v>
      </c>
      <c r="U33" s="17">
        <v>1</v>
      </c>
      <c r="V33" s="17">
        <v>2</v>
      </c>
      <c r="W33" s="17">
        <v>4</v>
      </c>
      <c r="X33" s="17">
        <v>3</v>
      </c>
      <c r="Y33" s="17">
        <v>2</v>
      </c>
      <c r="Z33" s="10">
        <f t="shared" si="2"/>
        <v>13</v>
      </c>
      <c r="AB33" s="4">
        <v>30</v>
      </c>
      <c r="AC33" s="17">
        <v>2</v>
      </c>
      <c r="AD33" s="17">
        <v>2</v>
      </c>
      <c r="AE33" s="17">
        <v>3</v>
      </c>
      <c r="AF33" s="17">
        <v>3</v>
      </c>
      <c r="AG33" s="17">
        <v>3</v>
      </c>
      <c r="AH33" s="17">
        <v>3</v>
      </c>
      <c r="AI33" s="10">
        <f t="shared" si="3"/>
        <v>16</v>
      </c>
    </row>
    <row r="34" spans="1:35" x14ac:dyDescent="0.25">
      <c r="A34" s="1" t="s">
        <v>55</v>
      </c>
      <c r="B34" s="4">
        <f>SUM(B4:B33)</f>
        <v>77</v>
      </c>
      <c r="C34" s="4">
        <f t="shared" ref="C34:H34" si="4">SUM(C4:C33)</f>
        <v>81</v>
      </c>
      <c r="D34" s="4">
        <f t="shared" si="4"/>
        <v>77</v>
      </c>
      <c r="E34" s="4">
        <f t="shared" si="4"/>
        <v>80</v>
      </c>
      <c r="F34" s="4">
        <f t="shared" si="4"/>
        <v>75</v>
      </c>
      <c r="G34" s="4">
        <f t="shared" si="4"/>
        <v>73</v>
      </c>
      <c r="H34" s="4">
        <f t="shared" si="4"/>
        <v>463</v>
      </c>
      <c r="J34" s="1" t="s">
        <v>55</v>
      </c>
      <c r="K34" s="4">
        <f>SUM(K4:K33)</f>
        <v>77</v>
      </c>
      <c r="L34" s="4">
        <f t="shared" ref="L34:Q34" si="5">SUM(L4:L33)</f>
        <v>82</v>
      </c>
      <c r="M34" s="4">
        <f t="shared" si="5"/>
        <v>89</v>
      </c>
      <c r="N34" s="4">
        <f t="shared" si="5"/>
        <v>84</v>
      </c>
      <c r="O34" s="4">
        <f t="shared" si="5"/>
        <v>84</v>
      </c>
      <c r="P34" s="4">
        <f t="shared" si="5"/>
        <v>90</v>
      </c>
      <c r="Q34" s="4">
        <f t="shared" si="5"/>
        <v>506</v>
      </c>
      <c r="S34" s="1" t="s">
        <v>55</v>
      </c>
      <c r="T34" s="4">
        <f>SUM(T4:T33)</f>
        <v>81</v>
      </c>
      <c r="U34" s="4">
        <f t="shared" ref="U34:Z34" si="6">SUM(U4:U33)</f>
        <v>78</v>
      </c>
      <c r="V34" s="4">
        <f t="shared" si="6"/>
        <v>84</v>
      </c>
      <c r="W34" s="4">
        <f t="shared" si="6"/>
        <v>80</v>
      </c>
      <c r="X34" s="4">
        <f t="shared" si="6"/>
        <v>86</v>
      </c>
      <c r="Y34" s="4">
        <f t="shared" si="6"/>
        <v>84</v>
      </c>
      <c r="Z34" s="4">
        <f t="shared" si="6"/>
        <v>493</v>
      </c>
      <c r="AB34" s="1" t="s">
        <v>55</v>
      </c>
      <c r="AC34" s="4">
        <f>SUM(AC4:AC33)</f>
        <v>71</v>
      </c>
      <c r="AD34" s="4">
        <f t="shared" ref="AD34:AI34" si="7">SUM(AD4:AD33)</f>
        <v>74</v>
      </c>
      <c r="AE34" s="4">
        <f t="shared" si="7"/>
        <v>78</v>
      </c>
      <c r="AF34" s="4">
        <f t="shared" si="7"/>
        <v>75</v>
      </c>
      <c r="AG34" s="4">
        <f t="shared" si="7"/>
        <v>70</v>
      </c>
      <c r="AH34" s="4">
        <f t="shared" si="7"/>
        <v>67</v>
      </c>
      <c r="AI34" s="4">
        <f t="shared" si="7"/>
        <v>435</v>
      </c>
    </row>
    <row r="35" spans="1:35" x14ac:dyDescent="0.25">
      <c r="A35" s="1" t="s">
        <v>56</v>
      </c>
      <c r="B35" s="4">
        <f t="shared" ref="B35:C35" si="8">((B4^2)+(B5^2)+(B6^2)+(B7^2)+(B8^2)+(B9^2)+(B10^2)+(B11^2)+(B12^2)+(B13^2)+(B14^2)+(B15^2)+(B16^2)+(B17^2)+(B18^2)+(B19^2)+(B20^2)+(B21^2)+(B22^2)+(B23^2)+(B24^2)+(B25^2)+(B26^2)+(B27^2)+(B28^2)+(B29^2)+(B30^2)+(B31^2)+(B32^2)+(B33^2))</f>
        <v>213</v>
      </c>
      <c r="C35" s="4">
        <f t="shared" si="8"/>
        <v>241</v>
      </c>
      <c r="D35" s="4">
        <f>((D4^2)+(D5^2)+(D6^2)+(D7^2)+(D8^2)+(D9^2)+(D10^2)+(D11^2)+(D12^2)+(D13^2)+(D14^2)+(D15^2)+(D16^2)+(D17^2)+(D18^2)+(D19^2)+(D20^2)+(D21^2)+(D22^2)+(D23^2)+(D24^2)+(D25^2)+(D26^2)+(D27^2)+(D28^2)+(D29^2)+(D30^2)+(D31^2)+(D32^2)+(D33^2))</f>
        <v>215</v>
      </c>
      <c r="E35" s="4">
        <f t="shared" ref="E35:G35" si="9">((E4^2)+(E5^2)+(E6^2)+(E7^2)+(E8^2)+(E9^2)+(E10^2)+(E11^2)+(E12^2)+(E13^2)+(E14^2)+(E15^2)+(E16^2)+(E17^2)+(E18^2)+(E19^2)+(E20^2)+(E21^2)+(E22^2)+(E23^2)+(E24^2)+(E25^2)+(E26^2)+(E27^2)+(E28^2)+(E29^2)+(E30^2)+(E31^2)+(E32^2)+(E33^2))</f>
        <v>232</v>
      </c>
      <c r="F35" s="4">
        <f t="shared" si="9"/>
        <v>207</v>
      </c>
      <c r="G35" s="4">
        <f t="shared" si="9"/>
        <v>197</v>
      </c>
      <c r="H35" s="4">
        <f t="shared" ref="H35" si="10">((H4^2)+(H5^2)+(H6^2)+(H7^2)+(H8^2)+(H9^2)+(H10^2)+(H11^2)+(H12^2)+(H13^2)+(H14^2)+(H15^2)+(H16^2)+(H17^2)+(H18^2)+(H19^2)+(H20^2)+(H21^2)+(H22^2)+(H23^2)+(H24^2)+(H25^2)+(H26^2)+(H27^2)+(H28^2)+(H29^2)+(H30^2)+(H31^2)+(H32^2)+(H33^2))</f>
        <v>7517</v>
      </c>
      <c r="J35" s="1" t="s">
        <v>56</v>
      </c>
      <c r="K35" s="4">
        <f t="shared" ref="K35:L35" si="11">((K4^2)+(K5^2)+(K6^2)+(K7^2)+(K8^2)+(K9^2)+(K10^2)+(K11^2)+(K12^2)+(K13^2)+(K14^2)+(K15^2)+(K16^2)+(K17^2)+(K18^2)+(K19^2)+(K20^2)+(K21^2)+(K22^2)+(K23^2)+(K24^2)+(K25^2)+(K26^2)+(K27^2)+(K28^2)+(K29^2)+(K30^2)+(K31^2)+(K32^2)+(K33^2))</f>
        <v>225</v>
      </c>
      <c r="L35" s="4">
        <f t="shared" si="11"/>
        <v>258</v>
      </c>
      <c r="M35" s="4">
        <f>((M4^2)+(M5^2)+(M6^2)+(M7^2)+(M8^2)+(M9^2)+(M10^2)+(M11^2)+(M12^2)+(M13^2)+(M14^2)+(M15^2)+(M16^2)+(M17^2)+(M18^2)+(M19^2)+(M20^2)+(M21^2)+(M22^2)+(M23^2)+(M24^2)+(M25^2)+(M26^2)+(M27^2)+(M28^2)+(M29^2)+(M30^2)+(M31^2)+(M32^2)+(M33^2))</f>
        <v>295</v>
      </c>
      <c r="N35" s="4">
        <f t="shared" ref="N35:Q35" si="12">((N4^2)+(N5^2)+(N6^2)+(N7^2)+(N8^2)+(N9^2)+(N10^2)+(N11^2)+(N12^2)+(N13^2)+(N14^2)+(N15^2)+(N16^2)+(N17^2)+(N18^2)+(N19^2)+(N20^2)+(N21^2)+(N22^2)+(N23^2)+(N24^2)+(N25^2)+(N26^2)+(N27^2)+(N28^2)+(N29^2)+(N30^2)+(N31^2)+(N32^2)+(N33^2))</f>
        <v>256</v>
      </c>
      <c r="O35" s="4">
        <f t="shared" si="12"/>
        <v>258</v>
      </c>
      <c r="P35" s="4">
        <f t="shared" si="12"/>
        <v>294</v>
      </c>
      <c r="Q35" s="4">
        <f t="shared" si="12"/>
        <v>8798</v>
      </c>
      <c r="S35" s="1" t="s">
        <v>56</v>
      </c>
      <c r="T35" s="4">
        <f t="shared" ref="T35:U35" si="13">((T4^2)+(T5^2)+(T6^2)+(T7^2)+(T8^2)+(T9^2)+(T10^2)+(T11^2)+(T12^2)+(T13^2)+(T14^2)+(T15^2)+(T16^2)+(T17^2)+(T18^2)+(T19^2)+(T20^2)+(T21^2)+(T22^2)+(T23^2)+(T24^2)+(T25^2)+(T26^2)+(T27^2)+(T28^2)+(T29^2)+(T30^2)+(T31^2)+(T32^2)+(T33^2))</f>
        <v>251</v>
      </c>
      <c r="U35" s="4">
        <f t="shared" si="13"/>
        <v>224</v>
      </c>
      <c r="V35" s="4">
        <f>((V4^2)+(V5^2)+(V6^2)+(V7^2)+(V8^2)+(V9^2)+(V10^2)+(V11^2)+(V12^2)+(V13^2)+(V14^2)+(V15^2)+(V16^2)+(V17^2)+(V18^2)+(V19^2)+(V20^2)+(V21^2)+(V22^2)+(V23^2)+(V24^2)+(V25^2)+(V26^2)+(V27^2)+(V28^2)+(V29^2)+(V30^2)+(V31^2)+(V32^2)+(V33^2))</f>
        <v>250</v>
      </c>
      <c r="W35" s="4">
        <f t="shared" ref="W35:Z35" si="14">((W4^2)+(W5^2)+(W6^2)+(W7^2)+(W8^2)+(W9^2)+(W10^2)+(W11^2)+(W12^2)+(W13^2)+(W14^2)+(W15^2)+(W16^2)+(W17^2)+(W18^2)+(W19^2)+(W20^2)+(W21^2)+(W22^2)+(W23^2)+(W24^2)+(W25^2)+(W26^2)+(W27^2)+(W28^2)+(W29^2)+(W30^2)+(W31^2)+(W32^2)+(W33^2))</f>
        <v>240</v>
      </c>
      <c r="X35" s="4">
        <f t="shared" si="14"/>
        <v>270</v>
      </c>
      <c r="Y35" s="4">
        <f t="shared" si="14"/>
        <v>258</v>
      </c>
      <c r="Z35" s="4">
        <f t="shared" si="14"/>
        <v>8381</v>
      </c>
      <c r="AB35" s="1" t="s">
        <v>56</v>
      </c>
      <c r="AC35" s="4">
        <f t="shared" ref="AC35:AD35" si="15">((AC4^2)+(AC5^2)+(AC6^2)+(AC7^2)+(AC8^2)+(AC9^2)+(AC10^2)+(AC11^2)+(AC12^2)+(AC13^2)+(AC14^2)+(AC15^2)+(AC16^2)+(AC17^2)+(AC18^2)+(AC19^2)+(AC20^2)+(AC21^2)+(AC22^2)+(AC23^2)+(AC24^2)+(AC25^2)+(AC26^2)+(AC27^2)+(AC28^2)+(AC29^2)+(AC30^2)+(AC31^2)+(AC32^2)+(AC33^2))</f>
        <v>191</v>
      </c>
      <c r="AD35" s="4">
        <f t="shared" si="15"/>
        <v>200</v>
      </c>
      <c r="AE35" s="4">
        <f>((AE4^2)+(AE5^2)+(AE6^2)+(AE7^2)+(AE8^2)+(AE9^2)+(AE10^2)+(AE11^2)+(AE12^2)+(AE13^2)+(AE14^2)+(AE15^2)+(AE16^2)+(AE17^2)+(AE18^2)+(AE19^2)+(AE20^2)+(AE21^2)+(AE22^2)+(AE23^2)+(AE24^2)+(AE25^2)+(AE26^2)+(AE27^2)+(AE28^2)+(AE29^2)+(AE30^2)+(AE31^2)+(AE32^2)+(AE33^2))</f>
        <v>220</v>
      </c>
      <c r="AF35" s="4">
        <f t="shared" ref="AF35:AI35" si="16">((AF4^2)+(AF5^2)+(AF6^2)+(AF7^2)+(AF8^2)+(AF9^2)+(AF10^2)+(AF11^2)+(AF12^2)+(AF13^2)+(AF14^2)+(AF15^2)+(AF16^2)+(AF17^2)+(AF18^2)+(AF19^2)+(AF20^2)+(AF21^2)+(AF22^2)+(AF23^2)+(AF24^2)+(AF25^2)+(AF26^2)+(AF27^2)+(AF28^2)+(AF29^2)+(AF30^2)+(AF31^2)+(AF32^2)+(AF33^2))</f>
        <v>207</v>
      </c>
      <c r="AG35" s="4">
        <f t="shared" si="16"/>
        <v>184</v>
      </c>
      <c r="AH35" s="4">
        <f t="shared" si="16"/>
        <v>161</v>
      </c>
      <c r="AI35" s="4">
        <f t="shared" si="16"/>
        <v>6617</v>
      </c>
    </row>
    <row r="36" spans="1:35" x14ac:dyDescent="0.25">
      <c r="A36" s="1" t="s">
        <v>57</v>
      </c>
      <c r="B36" s="4">
        <f>B34^2</f>
        <v>5929</v>
      </c>
      <c r="C36" s="4">
        <f>C34^2</f>
        <v>6561</v>
      </c>
      <c r="D36" s="4">
        <f>D34^2</f>
        <v>5929</v>
      </c>
      <c r="E36" s="4">
        <f t="shared" ref="E36:G36" si="17">E34^2</f>
        <v>6400</v>
      </c>
      <c r="F36" s="4">
        <f t="shared" si="17"/>
        <v>5625</v>
      </c>
      <c r="G36" s="4">
        <f t="shared" si="17"/>
        <v>5329</v>
      </c>
      <c r="H36" s="21"/>
      <c r="J36" s="1" t="s">
        <v>57</v>
      </c>
      <c r="K36" s="4">
        <f>K34^2</f>
        <v>5929</v>
      </c>
      <c r="L36" s="4">
        <f>L34^2</f>
        <v>6724</v>
      </c>
      <c r="M36" s="4">
        <f>M34^2</f>
        <v>7921</v>
      </c>
      <c r="N36" s="4">
        <f t="shared" ref="N36:P36" si="18">N34^2</f>
        <v>7056</v>
      </c>
      <c r="O36" s="4">
        <f t="shared" si="18"/>
        <v>7056</v>
      </c>
      <c r="P36" s="4">
        <f t="shared" si="18"/>
        <v>8100</v>
      </c>
      <c r="Q36" s="23"/>
      <c r="S36" s="1" t="s">
        <v>57</v>
      </c>
      <c r="T36" s="4">
        <f>T34^2</f>
        <v>6561</v>
      </c>
      <c r="U36" s="4">
        <f>U34^2</f>
        <v>6084</v>
      </c>
      <c r="V36" s="4">
        <f>V34^2</f>
        <v>7056</v>
      </c>
      <c r="W36" s="4">
        <f t="shared" ref="W36:Y36" si="19">W34^2</f>
        <v>6400</v>
      </c>
      <c r="X36" s="4">
        <f t="shared" si="19"/>
        <v>7396</v>
      </c>
      <c r="Y36" s="4">
        <f t="shared" si="19"/>
        <v>7056</v>
      </c>
      <c r="Z36" s="23"/>
      <c r="AB36" s="1" t="s">
        <v>57</v>
      </c>
      <c r="AC36" s="4">
        <f>AC34^2</f>
        <v>5041</v>
      </c>
      <c r="AD36" s="4">
        <f>AD34^2</f>
        <v>5476</v>
      </c>
      <c r="AE36" s="4">
        <f>AE34^2</f>
        <v>6084</v>
      </c>
      <c r="AF36" s="4">
        <f t="shared" ref="AF36:AH36" si="20">AF34^2</f>
        <v>5625</v>
      </c>
      <c r="AG36" s="4">
        <f t="shared" si="20"/>
        <v>4900</v>
      </c>
      <c r="AH36" s="4">
        <f t="shared" si="20"/>
        <v>4489</v>
      </c>
      <c r="AI36" s="23"/>
    </row>
    <row r="37" spans="1:35" x14ac:dyDescent="0.25">
      <c r="A37" s="1" t="s">
        <v>58</v>
      </c>
      <c r="B37" s="10">
        <f>AVERAGE(B4:B33)</f>
        <v>2.5666666666666669</v>
      </c>
      <c r="C37" s="10">
        <f>AVERAGE(C4:C33)</f>
        <v>2.7</v>
      </c>
      <c r="D37" s="10">
        <f t="shared" ref="D37:F37" si="21">AVERAGE(D4:D33)</f>
        <v>2.5666666666666669</v>
      </c>
      <c r="E37" s="10">
        <f t="shared" si="21"/>
        <v>2.6666666666666665</v>
      </c>
      <c r="F37" s="10">
        <f t="shared" si="21"/>
        <v>2.5</v>
      </c>
      <c r="G37" s="10">
        <f>AVERAGE(G4:G33)</f>
        <v>2.4333333333333331</v>
      </c>
      <c r="H37" s="22"/>
      <c r="J37" s="1" t="s">
        <v>58</v>
      </c>
      <c r="K37" s="10">
        <f>AVERAGE(K4:K33)</f>
        <v>2.5666666666666669</v>
      </c>
      <c r="L37" s="10">
        <f>AVERAGE(L4:L33)</f>
        <v>2.7333333333333334</v>
      </c>
      <c r="M37" s="10">
        <f t="shared" ref="M37:O37" si="22">AVERAGE(M4:M33)</f>
        <v>2.9666666666666668</v>
      </c>
      <c r="N37" s="10">
        <f t="shared" si="22"/>
        <v>2.8</v>
      </c>
      <c r="O37" s="10">
        <f t="shared" si="22"/>
        <v>2.8</v>
      </c>
      <c r="P37" s="10">
        <f>AVERAGE(P4:P33)</f>
        <v>3</v>
      </c>
      <c r="Q37" s="24"/>
      <c r="S37" s="1" t="s">
        <v>58</v>
      </c>
      <c r="T37" s="10">
        <f>AVERAGE(T4:T33)</f>
        <v>2.7</v>
      </c>
      <c r="U37" s="10">
        <f>AVERAGE(U4:U33)</f>
        <v>2.6</v>
      </c>
      <c r="V37" s="10">
        <f t="shared" ref="V37:X37" si="23">AVERAGE(V4:V33)</f>
        <v>2.8</v>
      </c>
      <c r="W37" s="10">
        <f t="shared" si="23"/>
        <v>2.6666666666666665</v>
      </c>
      <c r="X37" s="10">
        <f t="shared" si="23"/>
        <v>2.8666666666666667</v>
      </c>
      <c r="Y37" s="10">
        <f>AVERAGE(Y4:Y33)</f>
        <v>2.8</v>
      </c>
      <c r="Z37" s="24"/>
      <c r="AB37" s="1" t="s">
        <v>58</v>
      </c>
      <c r="AC37" s="10">
        <f>AVERAGE(AC4:AC33)</f>
        <v>2.3666666666666667</v>
      </c>
      <c r="AD37" s="10">
        <f>AVERAGE(AD4:AD33)</f>
        <v>2.4666666666666668</v>
      </c>
      <c r="AE37" s="10">
        <f t="shared" ref="AE37:AG37" si="24">AVERAGE(AE4:AE33)</f>
        <v>2.6</v>
      </c>
      <c r="AF37" s="10">
        <f t="shared" si="24"/>
        <v>2.5</v>
      </c>
      <c r="AG37" s="10">
        <f t="shared" si="24"/>
        <v>2.3333333333333335</v>
      </c>
      <c r="AH37" s="10">
        <f>AVERAGE(AH4:AH33)</f>
        <v>2.2333333333333334</v>
      </c>
      <c r="AI37" s="24"/>
    </row>
    <row r="40" spans="1:35" x14ac:dyDescent="0.25">
      <c r="A40" s="41" t="s">
        <v>45</v>
      </c>
      <c r="B40" s="42" t="s">
        <v>62</v>
      </c>
      <c r="C40" s="43"/>
      <c r="D40" s="43"/>
      <c r="E40" s="43"/>
      <c r="F40" s="43"/>
      <c r="G40" s="44"/>
      <c r="H40" s="19"/>
      <c r="J40" s="41" t="s">
        <v>45</v>
      </c>
      <c r="K40" s="42" t="s">
        <v>62</v>
      </c>
      <c r="L40" s="43"/>
      <c r="M40" s="43"/>
      <c r="N40" s="43"/>
      <c r="O40" s="43"/>
      <c r="P40" s="44"/>
      <c r="Q40" s="19"/>
      <c r="S40" s="41" t="s">
        <v>45</v>
      </c>
      <c r="T40" s="42" t="s">
        <v>62</v>
      </c>
      <c r="U40" s="43"/>
      <c r="V40" s="43"/>
      <c r="W40" s="43"/>
      <c r="X40" s="43"/>
      <c r="Y40" s="44"/>
      <c r="Z40" s="19"/>
      <c r="AB40" s="41" t="s">
        <v>45</v>
      </c>
      <c r="AC40" s="42" t="s">
        <v>62</v>
      </c>
      <c r="AD40" s="43"/>
      <c r="AE40" s="43"/>
      <c r="AF40" s="43"/>
      <c r="AG40" s="43"/>
      <c r="AH40" s="44"/>
      <c r="AI40" s="19"/>
    </row>
    <row r="41" spans="1:35" x14ac:dyDescent="0.25">
      <c r="A41" s="41"/>
      <c r="B41" s="14" t="s">
        <v>46</v>
      </c>
      <c r="C41" s="14" t="s">
        <v>47</v>
      </c>
      <c r="D41" s="14" t="s">
        <v>48</v>
      </c>
      <c r="E41" s="14" t="s">
        <v>49</v>
      </c>
      <c r="F41" s="14" t="s">
        <v>50</v>
      </c>
      <c r="G41" s="14" t="s">
        <v>51</v>
      </c>
      <c r="H41" s="20"/>
      <c r="J41" s="41"/>
      <c r="K41" s="14" t="s">
        <v>46</v>
      </c>
      <c r="L41" s="14" t="s">
        <v>47</v>
      </c>
      <c r="M41" s="14" t="s">
        <v>48</v>
      </c>
      <c r="N41" s="14" t="s">
        <v>49</v>
      </c>
      <c r="O41" s="14" t="s">
        <v>50</v>
      </c>
      <c r="P41" s="14" t="s">
        <v>51</v>
      </c>
      <c r="Q41" s="20"/>
      <c r="S41" s="41"/>
      <c r="T41" s="14" t="s">
        <v>46</v>
      </c>
      <c r="U41" s="14" t="s">
        <v>47</v>
      </c>
      <c r="V41" s="14" t="s">
        <v>48</v>
      </c>
      <c r="W41" s="14" t="s">
        <v>49</v>
      </c>
      <c r="X41" s="14" t="s">
        <v>50</v>
      </c>
      <c r="Y41" s="14" t="s">
        <v>51</v>
      </c>
      <c r="Z41" s="20"/>
      <c r="AB41" s="41"/>
      <c r="AC41" s="14" t="s">
        <v>46</v>
      </c>
      <c r="AD41" s="14" t="s">
        <v>47</v>
      </c>
      <c r="AE41" s="14" t="s">
        <v>48</v>
      </c>
      <c r="AF41" s="14" t="s">
        <v>49</v>
      </c>
      <c r="AG41" s="14" t="s">
        <v>50</v>
      </c>
      <c r="AH41" s="14" t="s">
        <v>51</v>
      </c>
      <c r="AI41" s="20"/>
    </row>
    <row r="42" spans="1:35" x14ac:dyDescent="0.25">
      <c r="A42" s="4">
        <v>1</v>
      </c>
      <c r="B42" s="10">
        <v>3</v>
      </c>
      <c r="C42" s="10">
        <v>6</v>
      </c>
      <c r="D42" s="10">
        <v>3</v>
      </c>
      <c r="E42" s="10">
        <v>3</v>
      </c>
      <c r="F42" s="10">
        <v>3</v>
      </c>
      <c r="G42" s="10">
        <v>3</v>
      </c>
      <c r="H42" s="10">
        <f>SUM(B42:G42)</f>
        <v>21</v>
      </c>
      <c r="J42" s="4">
        <v>1</v>
      </c>
      <c r="K42" s="17">
        <v>3</v>
      </c>
      <c r="L42" s="17">
        <v>3</v>
      </c>
      <c r="M42" s="17">
        <v>3</v>
      </c>
      <c r="N42" s="17">
        <v>3</v>
      </c>
      <c r="O42" s="17">
        <v>3</v>
      </c>
      <c r="P42" s="17">
        <v>6</v>
      </c>
      <c r="Q42" s="10">
        <f>SUM(K42:P42)</f>
        <v>21</v>
      </c>
      <c r="S42" s="4">
        <v>1</v>
      </c>
      <c r="T42" s="17">
        <v>5.5</v>
      </c>
      <c r="U42" s="17">
        <v>2.5</v>
      </c>
      <c r="V42" s="17">
        <v>2.5</v>
      </c>
      <c r="W42" s="17">
        <v>2.5</v>
      </c>
      <c r="X42" s="17">
        <v>2.5</v>
      </c>
      <c r="Y42" s="17">
        <v>5.5</v>
      </c>
      <c r="Z42" s="10">
        <f>SUM(T42:Y42)</f>
        <v>21</v>
      </c>
      <c r="AB42" s="4">
        <v>1</v>
      </c>
      <c r="AC42" s="17">
        <v>6</v>
      </c>
      <c r="AD42" s="17">
        <v>3</v>
      </c>
      <c r="AE42" s="17">
        <v>3</v>
      </c>
      <c r="AF42" s="17">
        <v>3</v>
      </c>
      <c r="AG42" s="17">
        <v>5</v>
      </c>
      <c r="AH42" s="17">
        <v>1</v>
      </c>
      <c r="AI42" s="10">
        <f>SUM(AC42:AH42)</f>
        <v>21</v>
      </c>
    </row>
    <row r="43" spans="1:35" x14ac:dyDescent="0.25">
      <c r="A43" s="4">
        <v>2</v>
      </c>
      <c r="B43" s="10">
        <v>3.5</v>
      </c>
      <c r="C43" s="10">
        <v>6</v>
      </c>
      <c r="D43" s="10">
        <v>3.5</v>
      </c>
      <c r="E43" s="10">
        <v>3.5</v>
      </c>
      <c r="F43" s="10">
        <v>1</v>
      </c>
      <c r="G43" s="10">
        <v>3.5</v>
      </c>
      <c r="H43" s="10">
        <f t="shared" ref="H43:H56" si="25">SUM(B43:G43)</f>
        <v>21</v>
      </c>
      <c r="J43" s="4">
        <v>2</v>
      </c>
      <c r="K43" s="17">
        <v>2</v>
      </c>
      <c r="L43" s="17">
        <v>4.5</v>
      </c>
      <c r="M43" s="17">
        <v>2</v>
      </c>
      <c r="N43" s="17">
        <v>2</v>
      </c>
      <c r="O43" s="17">
        <v>4.5</v>
      </c>
      <c r="P43" s="17">
        <v>6</v>
      </c>
      <c r="Q43" s="10">
        <f t="shared" ref="Q43:Q56" si="26">SUM(K43:P43)</f>
        <v>21</v>
      </c>
      <c r="S43" s="4">
        <v>2</v>
      </c>
      <c r="T43" s="17">
        <v>2</v>
      </c>
      <c r="U43" s="17">
        <v>2</v>
      </c>
      <c r="V43" s="17">
        <v>4</v>
      </c>
      <c r="W43" s="17">
        <v>2</v>
      </c>
      <c r="X43" s="17">
        <v>5.5</v>
      </c>
      <c r="Y43" s="17">
        <v>5.5</v>
      </c>
      <c r="Z43" s="10">
        <f t="shared" ref="Z43:Z56" si="27">SUM(T43:Y43)</f>
        <v>21</v>
      </c>
      <c r="AB43" s="4">
        <v>2</v>
      </c>
      <c r="AC43" s="17">
        <v>2.5</v>
      </c>
      <c r="AD43" s="17">
        <v>6</v>
      </c>
      <c r="AE43" s="17">
        <v>2.5</v>
      </c>
      <c r="AF43" s="17">
        <v>2.5</v>
      </c>
      <c r="AG43" s="17">
        <v>2.5</v>
      </c>
      <c r="AH43" s="17">
        <v>5</v>
      </c>
      <c r="AI43" s="10">
        <f t="shared" ref="AI43:AI56" si="28">SUM(AC43:AH43)</f>
        <v>21</v>
      </c>
    </row>
    <row r="44" spans="1:35" x14ac:dyDescent="0.25">
      <c r="A44" s="4">
        <v>3</v>
      </c>
      <c r="B44" s="10">
        <v>1</v>
      </c>
      <c r="C44" s="10">
        <v>6</v>
      </c>
      <c r="D44" s="10">
        <v>2.5</v>
      </c>
      <c r="E44" s="10">
        <v>2.5</v>
      </c>
      <c r="F44" s="10">
        <v>4.5</v>
      </c>
      <c r="G44" s="10">
        <v>4.5</v>
      </c>
      <c r="H44" s="10">
        <f t="shared" si="25"/>
        <v>21</v>
      </c>
      <c r="J44" s="4">
        <v>3</v>
      </c>
      <c r="K44" s="17">
        <v>4.5</v>
      </c>
      <c r="L44" s="17">
        <v>4.5</v>
      </c>
      <c r="M44" s="17">
        <v>4.5</v>
      </c>
      <c r="N44" s="17">
        <v>4.5</v>
      </c>
      <c r="O44" s="17">
        <v>2</v>
      </c>
      <c r="P44" s="17">
        <v>1</v>
      </c>
      <c r="Q44" s="10">
        <f t="shared" si="26"/>
        <v>21</v>
      </c>
      <c r="S44" s="4">
        <v>3</v>
      </c>
      <c r="T44" s="17">
        <v>6</v>
      </c>
      <c r="U44" s="17">
        <v>4.5</v>
      </c>
      <c r="V44" s="17">
        <v>3</v>
      </c>
      <c r="W44" s="17">
        <v>4.5</v>
      </c>
      <c r="X44" s="17">
        <v>1.5</v>
      </c>
      <c r="Y44" s="17">
        <v>1.5</v>
      </c>
      <c r="Z44" s="10">
        <f t="shared" si="27"/>
        <v>21</v>
      </c>
      <c r="AB44" s="4">
        <v>3</v>
      </c>
      <c r="AC44" s="17">
        <v>4</v>
      </c>
      <c r="AD44" s="17">
        <v>1.5</v>
      </c>
      <c r="AE44" s="17">
        <v>6</v>
      </c>
      <c r="AF44" s="17">
        <v>4</v>
      </c>
      <c r="AG44" s="17">
        <v>1.5</v>
      </c>
      <c r="AH44" s="17">
        <v>4</v>
      </c>
      <c r="AI44" s="10">
        <f t="shared" si="28"/>
        <v>21</v>
      </c>
    </row>
    <row r="45" spans="1:35" x14ac:dyDescent="0.25">
      <c r="A45" s="4">
        <v>4</v>
      </c>
      <c r="B45" s="10">
        <v>1</v>
      </c>
      <c r="C45" s="10">
        <v>4.5</v>
      </c>
      <c r="D45" s="10">
        <v>4.5</v>
      </c>
      <c r="E45" s="10">
        <v>4.5</v>
      </c>
      <c r="F45" s="10">
        <v>2</v>
      </c>
      <c r="G45" s="10">
        <v>4.5</v>
      </c>
      <c r="H45" s="10">
        <f t="shared" si="25"/>
        <v>21</v>
      </c>
      <c r="J45" s="4">
        <v>4</v>
      </c>
      <c r="K45" s="17">
        <v>5</v>
      </c>
      <c r="L45" s="17">
        <v>1.5</v>
      </c>
      <c r="M45" s="17">
        <v>6</v>
      </c>
      <c r="N45" s="17">
        <v>1.5</v>
      </c>
      <c r="O45" s="17">
        <v>3.5</v>
      </c>
      <c r="P45" s="17">
        <v>3.5</v>
      </c>
      <c r="Q45" s="10">
        <f t="shared" si="26"/>
        <v>21</v>
      </c>
      <c r="S45" s="4">
        <v>4</v>
      </c>
      <c r="T45" s="17">
        <v>3</v>
      </c>
      <c r="U45" s="17">
        <v>3</v>
      </c>
      <c r="V45" s="17">
        <v>3</v>
      </c>
      <c r="W45" s="17">
        <v>3</v>
      </c>
      <c r="X45" s="17">
        <v>6</v>
      </c>
      <c r="Y45" s="17">
        <v>3</v>
      </c>
      <c r="Z45" s="10">
        <f t="shared" si="27"/>
        <v>21</v>
      </c>
      <c r="AB45" s="4">
        <v>4</v>
      </c>
      <c r="AC45" s="17">
        <v>2</v>
      </c>
      <c r="AD45" s="17">
        <v>2</v>
      </c>
      <c r="AE45" s="17">
        <v>2</v>
      </c>
      <c r="AF45" s="17">
        <v>2</v>
      </c>
      <c r="AG45" s="17">
        <v>2</v>
      </c>
      <c r="AH45" s="17">
        <v>2</v>
      </c>
      <c r="AI45" s="10">
        <f t="shared" si="28"/>
        <v>12</v>
      </c>
    </row>
    <row r="46" spans="1:35" x14ac:dyDescent="0.25">
      <c r="A46" s="4">
        <v>5</v>
      </c>
      <c r="B46" s="10">
        <v>3.5</v>
      </c>
      <c r="C46" s="10">
        <v>3.5</v>
      </c>
      <c r="D46" s="10">
        <v>3.5</v>
      </c>
      <c r="E46" s="10">
        <v>3.5</v>
      </c>
      <c r="F46" s="10">
        <v>3.5</v>
      </c>
      <c r="G46" s="10">
        <v>3.5</v>
      </c>
      <c r="H46" s="10">
        <f t="shared" si="25"/>
        <v>21</v>
      </c>
      <c r="J46" s="4">
        <v>5</v>
      </c>
      <c r="K46" s="17">
        <v>2.5</v>
      </c>
      <c r="L46" s="17">
        <v>5.5</v>
      </c>
      <c r="M46" s="17">
        <v>5.5</v>
      </c>
      <c r="N46" s="17">
        <v>2.5</v>
      </c>
      <c r="O46" s="17">
        <v>1</v>
      </c>
      <c r="P46" s="17">
        <v>4</v>
      </c>
      <c r="Q46" s="10">
        <f t="shared" si="26"/>
        <v>21</v>
      </c>
      <c r="S46" s="4">
        <v>5</v>
      </c>
      <c r="T46" s="17">
        <v>4</v>
      </c>
      <c r="U46" s="17">
        <v>4</v>
      </c>
      <c r="V46" s="17">
        <v>4</v>
      </c>
      <c r="W46" s="17">
        <v>4</v>
      </c>
      <c r="X46" s="17">
        <v>1</v>
      </c>
      <c r="Y46" s="17">
        <v>4</v>
      </c>
      <c r="Z46" s="10">
        <f t="shared" si="27"/>
        <v>21</v>
      </c>
      <c r="AB46" s="4">
        <v>5</v>
      </c>
      <c r="AC46" s="17">
        <v>2</v>
      </c>
      <c r="AD46" s="17">
        <v>5</v>
      </c>
      <c r="AE46" s="17">
        <v>5</v>
      </c>
      <c r="AF46" s="17">
        <v>2</v>
      </c>
      <c r="AG46" s="17">
        <v>2</v>
      </c>
      <c r="AH46" s="17">
        <v>5</v>
      </c>
      <c r="AI46" s="10">
        <f t="shared" si="28"/>
        <v>21</v>
      </c>
    </row>
    <row r="47" spans="1:35" x14ac:dyDescent="0.25">
      <c r="A47" s="4">
        <v>6</v>
      </c>
      <c r="B47" s="10">
        <v>1.5</v>
      </c>
      <c r="C47" s="10">
        <v>1.5</v>
      </c>
      <c r="D47" s="10">
        <v>4.5</v>
      </c>
      <c r="E47" s="10">
        <v>4.5</v>
      </c>
      <c r="F47" s="10">
        <v>4.5</v>
      </c>
      <c r="G47" s="10">
        <v>4.5</v>
      </c>
      <c r="H47" s="10">
        <f t="shared" si="25"/>
        <v>21</v>
      </c>
      <c r="J47" s="4">
        <v>6</v>
      </c>
      <c r="K47" s="17">
        <v>5.5</v>
      </c>
      <c r="L47" s="17">
        <v>2.5</v>
      </c>
      <c r="M47" s="17">
        <v>5.5</v>
      </c>
      <c r="N47" s="17">
        <v>2.5</v>
      </c>
      <c r="O47" s="17">
        <v>2.5</v>
      </c>
      <c r="P47" s="17">
        <v>2.5</v>
      </c>
      <c r="Q47" s="10">
        <f t="shared" si="26"/>
        <v>21</v>
      </c>
      <c r="S47" s="4">
        <v>6</v>
      </c>
      <c r="T47" s="17">
        <v>1</v>
      </c>
      <c r="U47" s="17">
        <v>2</v>
      </c>
      <c r="V47" s="17">
        <v>4.5</v>
      </c>
      <c r="W47" s="17">
        <v>4.5</v>
      </c>
      <c r="X47" s="17">
        <v>4.5</v>
      </c>
      <c r="Y47" s="17">
        <v>4.5</v>
      </c>
      <c r="Z47" s="10">
        <f t="shared" si="27"/>
        <v>21</v>
      </c>
      <c r="AB47" s="4">
        <v>6</v>
      </c>
      <c r="AC47" s="17">
        <v>4.5</v>
      </c>
      <c r="AD47" s="17">
        <v>1.5</v>
      </c>
      <c r="AE47" s="17">
        <v>4.5</v>
      </c>
      <c r="AF47" s="17">
        <v>1.5</v>
      </c>
      <c r="AG47" s="17">
        <v>4.5</v>
      </c>
      <c r="AH47" s="17">
        <v>4.5</v>
      </c>
      <c r="AI47" s="10">
        <f t="shared" si="28"/>
        <v>21</v>
      </c>
    </row>
    <row r="48" spans="1:35" x14ac:dyDescent="0.25">
      <c r="A48" s="4">
        <v>7</v>
      </c>
      <c r="B48" s="10">
        <v>6</v>
      </c>
      <c r="C48" s="10">
        <v>3</v>
      </c>
      <c r="D48" s="10">
        <v>3</v>
      </c>
      <c r="E48" s="10">
        <v>3</v>
      </c>
      <c r="F48" s="10">
        <v>3</v>
      </c>
      <c r="G48" s="10">
        <v>3</v>
      </c>
      <c r="H48" s="10">
        <f t="shared" si="25"/>
        <v>21</v>
      </c>
      <c r="J48" s="4">
        <v>7</v>
      </c>
      <c r="K48" s="17">
        <v>1</v>
      </c>
      <c r="L48" s="17">
        <v>6</v>
      </c>
      <c r="M48" s="17">
        <v>3</v>
      </c>
      <c r="N48" s="17">
        <v>3</v>
      </c>
      <c r="O48" s="17">
        <v>3</v>
      </c>
      <c r="P48" s="17">
        <v>5</v>
      </c>
      <c r="Q48" s="10">
        <f t="shared" si="26"/>
        <v>21</v>
      </c>
      <c r="S48" s="4">
        <v>7</v>
      </c>
      <c r="T48" s="17">
        <v>2.5</v>
      </c>
      <c r="U48" s="17">
        <v>2.5</v>
      </c>
      <c r="V48" s="17">
        <v>5.5</v>
      </c>
      <c r="W48" s="17">
        <v>2.5</v>
      </c>
      <c r="X48" s="17">
        <v>2.5</v>
      </c>
      <c r="Y48" s="17">
        <v>5.5</v>
      </c>
      <c r="Z48" s="10">
        <f t="shared" si="27"/>
        <v>21</v>
      </c>
      <c r="AB48" s="4">
        <v>7</v>
      </c>
      <c r="AC48" s="17">
        <v>4.5</v>
      </c>
      <c r="AD48" s="17">
        <v>4.5</v>
      </c>
      <c r="AE48" s="17">
        <v>4.5</v>
      </c>
      <c r="AF48" s="17">
        <v>1.5</v>
      </c>
      <c r="AG48" s="17">
        <v>4.5</v>
      </c>
      <c r="AH48" s="17">
        <v>1.5</v>
      </c>
      <c r="AI48" s="10">
        <f t="shared" si="28"/>
        <v>21</v>
      </c>
    </row>
    <row r="49" spans="1:35" x14ac:dyDescent="0.25">
      <c r="A49" s="4">
        <v>8</v>
      </c>
      <c r="B49" s="10">
        <v>4.5</v>
      </c>
      <c r="C49" s="10">
        <v>2.5</v>
      </c>
      <c r="D49" s="10">
        <v>2.5</v>
      </c>
      <c r="E49" s="10">
        <v>4.5</v>
      </c>
      <c r="F49" s="10">
        <v>6</v>
      </c>
      <c r="G49" s="10">
        <v>1</v>
      </c>
      <c r="H49" s="10">
        <f t="shared" si="25"/>
        <v>21</v>
      </c>
      <c r="J49" s="4">
        <v>8</v>
      </c>
      <c r="K49" s="17">
        <v>5</v>
      </c>
      <c r="L49" s="17">
        <v>5</v>
      </c>
      <c r="M49" s="17">
        <v>2.5</v>
      </c>
      <c r="N49" s="17">
        <v>5</v>
      </c>
      <c r="O49" s="17">
        <v>2.5</v>
      </c>
      <c r="P49" s="17">
        <v>1</v>
      </c>
      <c r="Q49" s="10">
        <f t="shared" si="26"/>
        <v>21</v>
      </c>
      <c r="S49" s="4">
        <v>8</v>
      </c>
      <c r="T49" s="17">
        <v>5</v>
      </c>
      <c r="U49" s="17">
        <v>2</v>
      </c>
      <c r="V49" s="17">
        <v>5</v>
      </c>
      <c r="W49" s="17">
        <v>5</v>
      </c>
      <c r="X49" s="17">
        <v>2</v>
      </c>
      <c r="Y49" s="17">
        <v>2</v>
      </c>
      <c r="Z49" s="10">
        <f t="shared" si="27"/>
        <v>21</v>
      </c>
      <c r="AB49" s="4">
        <v>8</v>
      </c>
      <c r="AC49" s="17">
        <v>4.5</v>
      </c>
      <c r="AD49" s="17">
        <v>4.5</v>
      </c>
      <c r="AE49" s="17">
        <v>4.5</v>
      </c>
      <c r="AF49" s="17">
        <v>4.5</v>
      </c>
      <c r="AG49" s="17">
        <v>1.5</v>
      </c>
      <c r="AH49" s="17">
        <v>1.5</v>
      </c>
      <c r="AI49" s="10">
        <f t="shared" si="28"/>
        <v>21</v>
      </c>
    </row>
    <row r="50" spans="1:35" x14ac:dyDescent="0.25">
      <c r="A50" s="4">
        <v>9</v>
      </c>
      <c r="B50" s="10">
        <v>5.5</v>
      </c>
      <c r="C50" s="10">
        <v>5.5</v>
      </c>
      <c r="D50" s="10">
        <v>2.5</v>
      </c>
      <c r="E50" s="10">
        <v>2.5</v>
      </c>
      <c r="F50" s="10">
        <v>2.5</v>
      </c>
      <c r="G50" s="10">
        <v>2.5</v>
      </c>
      <c r="H50" s="10">
        <f t="shared" si="25"/>
        <v>21</v>
      </c>
      <c r="J50" s="4">
        <v>9</v>
      </c>
      <c r="K50" s="17">
        <v>5</v>
      </c>
      <c r="L50" s="17">
        <v>2</v>
      </c>
      <c r="M50" s="17">
        <v>5</v>
      </c>
      <c r="N50" s="17">
        <v>2</v>
      </c>
      <c r="O50" s="17">
        <v>2</v>
      </c>
      <c r="P50" s="17">
        <v>5</v>
      </c>
      <c r="Q50" s="10">
        <f t="shared" si="26"/>
        <v>21</v>
      </c>
      <c r="S50" s="4">
        <v>9</v>
      </c>
      <c r="T50" s="17">
        <v>3</v>
      </c>
      <c r="U50" s="17">
        <v>3</v>
      </c>
      <c r="V50" s="17">
        <v>6</v>
      </c>
      <c r="W50" s="17">
        <v>3</v>
      </c>
      <c r="X50" s="17">
        <v>3</v>
      </c>
      <c r="Y50" s="17">
        <v>3</v>
      </c>
      <c r="Z50" s="10">
        <f t="shared" si="27"/>
        <v>21</v>
      </c>
      <c r="AB50" s="4">
        <v>9</v>
      </c>
      <c r="AC50" s="17">
        <v>3.5</v>
      </c>
      <c r="AD50" s="17">
        <v>3.5</v>
      </c>
      <c r="AE50" s="17">
        <v>3.5</v>
      </c>
      <c r="AF50" s="17">
        <v>3.5</v>
      </c>
      <c r="AG50" s="17">
        <v>3.5</v>
      </c>
      <c r="AH50" s="17">
        <v>3.5</v>
      </c>
      <c r="AI50" s="10">
        <f t="shared" si="28"/>
        <v>21</v>
      </c>
    </row>
    <row r="51" spans="1:35" x14ac:dyDescent="0.25">
      <c r="A51" s="4">
        <v>10</v>
      </c>
      <c r="B51" s="10">
        <v>4</v>
      </c>
      <c r="C51" s="10">
        <v>4</v>
      </c>
      <c r="D51" s="10">
        <v>4</v>
      </c>
      <c r="E51" s="10">
        <v>4</v>
      </c>
      <c r="F51" s="10">
        <v>4</v>
      </c>
      <c r="G51" s="10">
        <v>1</v>
      </c>
      <c r="H51" s="10">
        <f t="shared" si="25"/>
        <v>21</v>
      </c>
      <c r="J51" s="4">
        <v>10</v>
      </c>
      <c r="K51" s="17">
        <v>5</v>
      </c>
      <c r="L51" s="17">
        <v>5</v>
      </c>
      <c r="M51" s="17">
        <v>2</v>
      </c>
      <c r="N51" s="17">
        <v>2</v>
      </c>
      <c r="O51" s="17">
        <v>5</v>
      </c>
      <c r="P51" s="17">
        <v>2</v>
      </c>
      <c r="Q51" s="10">
        <f t="shared" si="26"/>
        <v>21</v>
      </c>
      <c r="S51" s="4">
        <v>10</v>
      </c>
      <c r="T51" s="17">
        <v>2.5</v>
      </c>
      <c r="U51" s="17">
        <v>5.5</v>
      </c>
      <c r="V51" s="17">
        <v>2.5</v>
      </c>
      <c r="W51" s="17">
        <v>2.5</v>
      </c>
      <c r="X51" s="17">
        <v>5.5</v>
      </c>
      <c r="Y51" s="17">
        <v>2.5</v>
      </c>
      <c r="Z51" s="10">
        <f t="shared" si="27"/>
        <v>21</v>
      </c>
      <c r="AB51" s="4">
        <v>10</v>
      </c>
      <c r="AC51" s="17">
        <v>5.5</v>
      </c>
      <c r="AD51" s="17">
        <v>2</v>
      </c>
      <c r="AE51" s="17">
        <v>5.5</v>
      </c>
      <c r="AF51" s="17">
        <v>3.5</v>
      </c>
      <c r="AG51" s="17">
        <v>3.5</v>
      </c>
      <c r="AH51" s="17">
        <v>1</v>
      </c>
      <c r="AI51" s="10">
        <f t="shared" si="28"/>
        <v>21</v>
      </c>
    </row>
    <row r="52" spans="1:35" x14ac:dyDescent="0.25">
      <c r="A52" s="4">
        <v>11</v>
      </c>
      <c r="B52" s="10">
        <v>4.5</v>
      </c>
      <c r="C52" s="10">
        <v>2.5</v>
      </c>
      <c r="D52" s="10">
        <v>4.5</v>
      </c>
      <c r="E52" s="10">
        <v>6</v>
      </c>
      <c r="F52" s="10">
        <v>1</v>
      </c>
      <c r="G52" s="10">
        <v>2.5</v>
      </c>
      <c r="H52" s="10">
        <f t="shared" si="25"/>
        <v>21</v>
      </c>
      <c r="J52" s="4">
        <v>11</v>
      </c>
      <c r="K52" s="17">
        <v>4</v>
      </c>
      <c r="L52" s="17">
        <v>2.5</v>
      </c>
      <c r="M52" s="17">
        <v>1</v>
      </c>
      <c r="N52" s="17">
        <v>5</v>
      </c>
      <c r="O52" s="17">
        <v>2.5</v>
      </c>
      <c r="P52" s="17">
        <v>6</v>
      </c>
      <c r="Q52" s="10">
        <f t="shared" si="26"/>
        <v>21</v>
      </c>
      <c r="S52" s="4">
        <v>11</v>
      </c>
      <c r="T52" s="17">
        <v>4.5</v>
      </c>
      <c r="U52" s="17">
        <v>2</v>
      </c>
      <c r="V52" s="17">
        <v>2</v>
      </c>
      <c r="W52" s="17">
        <v>6</v>
      </c>
      <c r="X52" s="17">
        <v>4.5</v>
      </c>
      <c r="Y52" s="17">
        <v>2</v>
      </c>
      <c r="Z52" s="10">
        <f t="shared" si="27"/>
        <v>21</v>
      </c>
      <c r="AB52" s="4">
        <v>11</v>
      </c>
      <c r="AC52" s="17">
        <v>3</v>
      </c>
      <c r="AD52" s="17">
        <v>1.5</v>
      </c>
      <c r="AE52" s="17">
        <v>4.5</v>
      </c>
      <c r="AF52" s="17">
        <v>6</v>
      </c>
      <c r="AG52" s="17">
        <v>4.5</v>
      </c>
      <c r="AH52" s="17">
        <v>1.5</v>
      </c>
      <c r="AI52" s="10">
        <f t="shared" si="28"/>
        <v>21</v>
      </c>
    </row>
    <row r="53" spans="1:35" x14ac:dyDescent="0.25">
      <c r="A53" s="4">
        <v>12</v>
      </c>
      <c r="B53" s="10">
        <v>2</v>
      </c>
      <c r="C53" s="10">
        <v>5</v>
      </c>
      <c r="D53" s="10">
        <v>5</v>
      </c>
      <c r="E53" s="10">
        <v>5</v>
      </c>
      <c r="F53" s="10">
        <v>2</v>
      </c>
      <c r="G53" s="10">
        <v>2</v>
      </c>
      <c r="H53" s="10">
        <f t="shared" si="25"/>
        <v>21</v>
      </c>
      <c r="J53" s="4">
        <v>12</v>
      </c>
      <c r="K53" s="17">
        <v>1</v>
      </c>
      <c r="L53" s="17">
        <v>3</v>
      </c>
      <c r="M53" s="17">
        <v>5.5</v>
      </c>
      <c r="N53" s="17">
        <v>3</v>
      </c>
      <c r="O53" s="17">
        <v>3</v>
      </c>
      <c r="P53" s="17">
        <v>5.5</v>
      </c>
      <c r="Q53" s="10">
        <f t="shared" si="26"/>
        <v>21</v>
      </c>
      <c r="S53" s="4">
        <v>12</v>
      </c>
      <c r="T53" s="17">
        <v>2</v>
      </c>
      <c r="U53" s="17">
        <v>2</v>
      </c>
      <c r="V53" s="17">
        <v>4</v>
      </c>
      <c r="W53" s="17">
        <v>2</v>
      </c>
      <c r="X53" s="17">
        <v>5.5</v>
      </c>
      <c r="Y53" s="17">
        <v>5.5</v>
      </c>
      <c r="Z53" s="10">
        <f t="shared" si="27"/>
        <v>21</v>
      </c>
      <c r="AB53" s="4">
        <v>12</v>
      </c>
      <c r="AC53" s="17">
        <v>1</v>
      </c>
      <c r="AD53" s="17">
        <v>5</v>
      </c>
      <c r="AE53" s="17">
        <v>5</v>
      </c>
      <c r="AF53" s="17">
        <v>2.5</v>
      </c>
      <c r="AG53" s="17">
        <v>2.5</v>
      </c>
      <c r="AH53" s="17">
        <v>5</v>
      </c>
      <c r="AI53" s="10">
        <f t="shared" si="28"/>
        <v>21</v>
      </c>
    </row>
    <row r="54" spans="1:35" x14ac:dyDescent="0.25">
      <c r="A54" s="4">
        <v>13</v>
      </c>
      <c r="B54" s="10">
        <v>4</v>
      </c>
      <c r="C54" s="10">
        <v>4</v>
      </c>
      <c r="D54" s="10">
        <v>4</v>
      </c>
      <c r="E54" s="10">
        <v>1.5</v>
      </c>
      <c r="F54" s="10">
        <v>6</v>
      </c>
      <c r="G54" s="10">
        <v>1.5</v>
      </c>
      <c r="H54" s="10">
        <f t="shared" si="25"/>
        <v>21</v>
      </c>
      <c r="J54" s="4">
        <v>13</v>
      </c>
      <c r="K54" s="17">
        <v>2</v>
      </c>
      <c r="L54" s="17">
        <v>2</v>
      </c>
      <c r="M54" s="17">
        <v>2</v>
      </c>
      <c r="N54" s="17">
        <v>4</v>
      </c>
      <c r="O54" s="17">
        <v>5.5</v>
      </c>
      <c r="P54" s="17">
        <v>5.5</v>
      </c>
      <c r="Q54" s="10">
        <f t="shared" si="26"/>
        <v>21</v>
      </c>
      <c r="S54" s="4">
        <v>13</v>
      </c>
      <c r="T54" s="17">
        <v>5.5</v>
      </c>
      <c r="U54" s="17">
        <v>2.5</v>
      </c>
      <c r="V54" s="17">
        <v>5.5</v>
      </c>
      <c r="W54" s="17">
        <v>2.5</v>
      </c>
      <c r="X54" s="17">
        <v>2.5</v>
      </c>
      <c r="Y54" s="17">
        <v>2.5</v>
      </c>
      <c r="Z54" s="10">
        <f t="shared" si="27"/>
        <v>21</v>
      </c>
      <c r="AB54" s="4">
        <v>13</v>
      </c>
      <c r="AC54" s="17">
        <v>3.5</v>
      </c>
      <c r="AD54" s="17">
        <v>3.5</v>
      </c>
      <c r="AE54" s="17">
        <v>3.5</v>
      </c>
      <c r="AF54" s="17">
        <v>3.5</v>
      </c>
      <c r="AG54" s="17">
        <v>3.5</v>
      </c>
      <c r="AH54" s="17">
        <v>3.5</v>
      </c>
      <c r="AI54" s="10">
        <f t="shared" si="28"/>
        <v>21</v>
      </c>
    </row>
    <row r="55" spans="1:35" x14ac:dyDescent="0.25">
      <c r="A55" s="4">
        <v>14</v>
      </c>
      <c r="B55" s="10">
        <v>4.5</v>
      </c>
      <c r="C55" s="10">
        <v>4.5</v>
      </c>
      <c r="D55" s="10">
        <v>4.5</v>
      </c>
      <c r="E55" s="10">
        <v>4.5</v>
      </c>
      <c r="F55" s="10">
        <v>1.5</v>
      </c>
      <c r="G55" s="10">
        <v>1.5</v>
      </c>
      <c r="H55" s="10">
        <f t="shared" si="25"/>
        <v>21</v>
      </c>
      <c r="J55" s="4">
        <v>14</v>
      </c>
      <c r="K55" s="17">
        <v>2</v>
      </c>
      <c r="L55" s="17">
        <v>2</v>
      </c>
      <c r="M55" s="17">
        <v>2</v>
      </c>
      <c r="N55" s="17">
        <v>4.5</v>
      </c>
      <c r="O55" s="17">
        <v>4.5</v>
      </c>
      <c r="P55" s="17">
        <v>6</v>
      </c>
      <c r="Q55" s="10">
        <f t="shared" si="26"/>
        <v>21</v>
      </c>
      <c r="S55" s="4">
        <v>14</v>
      </c>
      <c r="T55" s="17">
        <v>5</v>
      </c>
      <c r="U55" s="17">
        <v>2.5</v>
      </c>
      <c r="V55" s="17">
        <v>5</v>
      </c>
      <c r="W55" s="17">
        <v>1</v>
      </c>
      <c r="X55" s="17">
        <v>2.5</v>
      </c>
      <c r="Y55" s="17">
        <v>5</v>
      </c>
      <c r="Z55" s="10">
        <f t="shared" si="27"/>
        <v>21</v>
      </c>
      <c r="AB55" s="4">
        <v>14</v>
      </c>
      <c r="AC55" s="17">
        <v>3.5</v>
      </c>
      <c r="AD55" s="17">
        <v>3.5</v>
      </c>
      <c r="AE55" s="17">
        <v>3.5</v>
      </c>
      <c r="AF55" s="17">
        <v>3.5</v>
      </c>
      <c r="AG55" s="17">
        <v>3.5</v>
      </c>
      <c r="AH55" s="17">
        <v>3.5</v>
      </c>
      <c r="AI55" s="10">
        <f t="shared" si="28"/>
        <v>21</v>
      </c>
    </row>
    <row r="56" spans="1:35" x14ac:dyDescent="0.25">
      <c r="A56" s="4">
        <v>15</v>
      </c>
      <c r="B56" s="10">
        <v>3.5</v>
      </c>
      <c r="C56" s="10">
        <v>3.5</v>
      </c>
      <c r="D56" s="10">
        <v>3.5</v>
      </c>
      <c r="E56" s="10">
        <v>3.5</v>
      </c>
      <c r="F56" s="10">
        <v>3.5</v>
      </c>
      <c r="G56" s="10">
        <v>3.5</v>
      </c>
      <c r="H56" s="10">
        <f t="shared" si="25"/>
        <v>21</v>
      </c>
      <c r="J56" s="4">
        <v>15</v>
      </c>
      <c r="K56" s="17">
        <v>3</v>
      </c>
      <c r="L56" s="17">
        <v>3</v>
      </c>
      <c r="M56" s="17">
        <v>6</v>
      </c>
      <c r="N56" s="17">
        <v>3</v>
      </c>
      <c r="O56" s="17">
        <v>3</v>
      </c>
      <c r="P56" s="17">
        <v>3</v>
      </c>
      <c r="Q56" s="10">
        <f t="shared" si="26"/>
        <v>21</v>
      </c>
      <c r="S56" s="4">
        <v>15</v>
      </c>
      <c r="T56" s="17">
        <v>3</v>
      </c>
      <c r="U56" s="17">
        <v>3</v>
      </c>
      <c r="V56" s="17">
        <v>3</v>
      </c>
      <c r="W56" s="17">
        <v>3</v>
      </c>
      <c r="X56" s="17">
        <v>6</v>
      </c>
      <c r="Y56" s="17">
        <v>3</v>
      </c>
      <c r="Z56" s="10">
        <f t="shared" si="27"/>
        <v>21</v>
      </c>
      <c r="AB56" s="4">
        <v>15</v>
      </c>
      <c r="AC56" s="17">
        <v>1</v>
      </c>
      <c r="AD56" s="17">
        <v>4</v>
      </c>
      <c r="AE56" s="17">
        <v>4</v>
      </c>
      <c r="AF56" s="17">
        <v>4</v>
      </c>
      <c r="AG56" s="17">
        <v>4</v>
      </c>
      <c r="AH56" s="17">
        <v>4</v>
      </c>
      <c r="AI56" s="10">
        <f t="shared" si="28"/>
        <v>21</v>
      </c>
    </row>
    <row r="57" spans="1:35" x14ac:dyDescent="0.25">
      <c r="A57" s="4">
        <v>16</v>
      </c>
      <c r="B57" s="10">
        <v>3.5</v>
      </c>
      <c r="C57" s="10">
        <v>3.5</v>
      </c>
      <c r="D57" s="10">
        <v>3.5</v>
      </c>
      <c r="E57" s="10">
        <v>3.5</v>
      </c>
      <c r="F57" s="10">
        <v>3.5</v>
      </c>
      <c r="G57" s="10">
        <v>3.5</v>
      </c>
      <c r="H57" s="10">
        <f>SUM(B57:G57)</f>
        <v>21</v>
      </c>
      <c r="J57" s="4">
        <v>16</v>
      </c>
      <c r="K57" s="17">
        <v>2.5</v>
      </c>
      <c r="L57" s="17">
        <v>2.5</v>
      </c>
      <c r="M57" s="17">
        <v>2.5</v>
      </c>
      <c r="N57" s="17">
        <v>5.5</v>
      </c>
      <c r="O57" s="17">
        <v>2.5</v>
      </c>
      <c r="P57" s="17">
        <v>5.5</v>
      </c>
      <c r="Q57" s="10">
        <f>SUM(K57:P57)</f>
        <v>21</v>
      </c>
      <c r="S57" s="4">
        <v>16</v>
      </c>
      <c r="T57" s="17">
        <v>4</v>
      </c>
      <c r="U57" s="17">
        <v>4</v>
      </c>
      <c r="V57" s="17">
        <v>1</v>
      </c>
      <c r="W57" s="17">
        <v>4</v>
      </c>
      <c r="X57" s="17">
        <v>4</v>
      </c>
      <c r="Y57" s="17">
        <v>4</v>
      </c>
      <c r="Z57" s="10">
        <f>SUM(T57:Y57)</f>
        <v>21</v>
      </c>
      <c r="AB57" s="4">
        <v>16</v>
      </c>
      <c r="AC57" s="17">
        <v>3.5</v>
      </c>
      <c r="AD57" s="17">
        <v>3.5</v>
      </c>
      <c r="AE57" s="17">
        <v>3.5</v>
      </c>
      <c r="AF57" s="17">
        <v>3.5</v>
      </c>
      <c r="AG57" s="17">
        <v>3.5</v>
      </c>
      <c r="AH57" s="17">
        <v>3.5</v>
      </c>
      <c r="AI57" s="10">
        <f>SUM(AC57:AH57)</f>
        <v>21</v>
      </c>
    </row>
    <row r="58" spans="1:35" x14ac:dyDescent="0.25">
      <c r="A58" s="4">
        <v>17</v>
      </c>
      <c r="B58" s="10">
        <v>3</v>
      </c>
      <c r="C58" s="10">
        <v>3</v>
      </c>
      <c r="D58" s="10">
        <v>3</v>
      </c>
      <c r="E58" s="10">
        <v>3</v>
      </c>
      <c r="F58" s="10">
        <v>6</v>
      </c>
      <c r="G58" s="10">
        <v>3</v>
      </c>
      <c r="H58" s="10">
        <f t="shared" ref="H58:H71" si="29">SUM(B58:G58)</f>
        <v>21</v>
      </c>
      <c r="J58" s="4">
        <v>17</v>
      </c>
      <c r="K58" s="17">
        <v>5.5</v>
      </c>
      <c r="L58" s="17">
        <v>1</v>
      </c>
      <c r="M58" s="17">
        <v>5.5</v>
      </c>
      <c r="N58" s="17">
        <v>3</v>
      </c>
      <c r="O58" s="17">
        <v>3</v>
      </c>
      <c r="P58" s="17">
        <v>3</v>
      </c>
      <c r="Q58" s="10">
        <f t="shared" ref="Q58:Q71" si="30">SUM(K58:P58)</f>
        <v>21</v>
      </c>
      <c r="S58" s="4">
        <v>17</v>
      </c>
      <c r="T58" s="17">
        <v>3.5</v>
      </c>
      <c r="U58" s="17">
        <v>3.5</v>
      </c>
      <c r="V58" s="17">
        <v>3.5</v>
      </c>
      <c r="W58" s="17">
        <v>3.5</v>
      </c>
      <c r="X58" s="17">
        <v>3.5</v>
      </c>
      <c r="Y58" s="17">
        <v>3.5</v>
      </c>
      <c r="Z58" s="10">
        <f t="shared" ref="Z58:Z71" si="31">SUM(T58:Y58)</f>
        <v>21</v>
      </c>
      <c r="AB58" s="4">
        <v>17</v>
      </c>
      <c r="AC58" s="17">
        <v>3</v>
      </c>
      <c r="AD58" s="17">
        <v>3</v>
      </c>
      <c r="AE58" s="17">
        <v>3</v>
      </c>
      <c r="AF58" s="17">
        <v>3</v>
      </c>
      <c r="AG58" s="17">
        <v>6</v>
      </c>
      <c r="AH58" s="17">
        <v>3</v>
      </c>
      <c r="AI58" s="10">
        <f t="shared" ref="AI58:AI71" si="32">SUM(AC58:AH58)</f>
        <v>21</v>
      </c>
    </row>
    <row r="59" spans="1:35" x14ac:dyDescent="0.25">
      <c r="A59" s="4">
        <v>18</v>
      </c>
      <c r="B59" s="10">
        <v>3.5</v>
      </c>
      <c r="C59" s="10">
        <v>3.5</v>
      </c>
      <c r="D59" s="10">
        <v>3.5</v>
      </c>
      <c r="E59" s="10">
        <v>3.5</v>
      </c>
      <c r="F59" s="10">
        <v>3.5</v>
      </c>
      <c r="G59" s="10">
        <v>3.5</v>
      </c>
      <c r="H59" s="10">
        <f t="shared" si="29"/>
        <v>21</v>
      </c>
      <c r="J59" s="4">
        <v>18</v>
      </c>
      <c r="K59" s="17">
        <v>3.5</v>
      </c>
      <c r="L59" s="17">
        <v>3.5</v>
      </c>
      <c r="M59" s="17">
        <v>3.5</v>
      </c>
      <c r="N59" s="17">
        <v>3.5</v>
      </c>
      <c r="O59" s="17">
        <v>3.5</v>
      </c>
      <c r="P59" s="17">
        <v>3.5</v>
      </c>
      <c r="Q59" s="10">
        <f t="shared" si="30"/>
        <v>21</v>
      </c>
      <c r="S59" s="4">
        <v>18</v>
      </c>
      <c r="T59" s="17">
        <v>5</v>
      </c>
      <c r="U59" s="17">
        <v>5</v>
      </c>
      <c r="V59" s="17">
        <v>2</v>
      </c>
      <c r="W59" s="17">
        <v>2</v>
      </c>
      <c r="X59" s="17">
        <v>5</v>
      </c>
      <c r="Y59" s="17">
        <v>2</v>
      </c>
      <c r="Z59" s="10">
        <f t="shared" si="31"/>
        <v>21</v>
      </c>
      <c r="AB59" s="4">
        <v>18</v>
      </c>
      <c r="AC59" s="17">
        <v>2</v>
      </c>
      <c r="AD59" s="17">
        <v>5</v>
      </c>
      <c r="AE59" s="17">
        <v>2</v>
      </c>
      <c r="AF59" s="17">
        <v>5</v>
      </c>
      <c r="AG59" s="17">
        <v>2</v>
      </c>
      <c r="AH59" s="17">
        <v>5</v>
      </c>
      <c r="AI59" s="10">
        <f t="shared" si="32"/>
        <v>21</v>
      </c>
    </row>
    <row r="60" spans="1:35" x14ac:dyDescent="0.25">
      <c r="A60" s="4">
        <v>19</v>
      </c>
      <c r="B60" s="10">
        <v>5</v>
      </c>
      <c r="C60" s="10">
        <v>5</v>
      </c>
      <c r="D60" s="10">
        <v>2</v>
      </c>
      <c r="E60" s="10">
        <v>2</v>
      </c>
      <c r="F60" s="10">
        <v>2</v>
      </c>
      <c r="G60" s="10">
        <v>5</v>
      </c>
      <c r="H60" s="10">
        <f t="shared" si="29"/>
        <v>21</v>
      </c>
      <c r="J60" s="4">
        <v>19</v>
      </c>
      <c r="K60" s="17">
        <v>3.5</v>
      </c>
      <c r="L60" s="17">
        <v>3.5</v>
      </c>
      <c r="M60" s="17">
        <v>3.5</v>
      </c>
      <c r="N60" s="17">
        <v>3.5</v>
      </c>
      <c r="O60" s="17">
        <v>3.5</v>
      </c>
      <c r="P60" s="17">
        <v>3.5</v>
      </c>
      <c r="Q60" s="10">
        <f t="shared" si="30"/>
        <v>21</v>
      </c>
      <c r="S60" s="4">
        <v>19</v>
      </c>
      <c r="T60" s="17">
        <v>3.5</v>
      </c>
      <c r="U60" s="17">
        <v>3.5</v>
      </c>
      <c r="V60" s="17">
        <v>3.5</v>
      </c>
      <c r="W60" s="17">
        <v>3.5</v>
      </c>
      <c r="X60" s="17">
        <v>3.5</v>
      </c>
      <c r="Y60" s="17">
        <v>3</v>
      </c>
      <c r="Z60" s="10">
        <f t="shared" si="31"/>
        <v>20.5</v>
      </c>
      <c r="AB60" s="4">
        <v>19</v>
      </c>
      <c r="AC60" s="17">
        <v>3</v>
      </c>
      <c r="AD60" s="17">
        <v>6</v>
      </c>
      <c r="AE60" s="17">
        <v>3</v>
      </c>
      <c r="AF60" s="17">
        <v>3</v>
      </c>
      <c r="AG60" s="17">
        <v>3</v>
      </c>
      <c r="AH60" s="17">
        <v>3</v>
      </c>
      <c r="AI60" s="10">
        <f t="shared" si="32"/>
        <v>21</v>
      </c>
    </row>
    <row r="61" spans="1:35" x14ac:dyDescent="0.25">
      <c r="A61" s="4">
        <v>20</v>
      </c>
      <c r="B61" s="10">
        <v>4</v>
      </c>
      <c r="C61" s="10">
        <v>4</v>
      </c>
      <c r="D61" s="10">
        <v>4</v>
      </c>
      <c r="E61" s="10">
        <v>4</v>
      </c>
      <c r="F61" s="10">
        <v>1</v>
      </c>
      <c r="G61" s="10">
        <v>4</v>
      </c>
      <c r="H61" s="10">
        <f t="shared" si="29"/>
        <v>21</v>
      </c>
      <c r="J61" s="4">
        <v>20</v>
      </c>
      <c r="K61" s="17">
        <v>2.5</v>
      </c>
      <c r="L61" s="17">
        <v>5.5</v>
      </c>
      <c r="M61" s="17">
        <v>2.5</v>
      </c>
      <c r="N61" s="17">
        <v>2.5</v>
      </c>
      <c r="O61" s="17">
        <v>5.5</v>
      </c>
      <c r="P61" s="17">
        <v>2.5</v>
      </c>
      <c r="Q61" s="10">
        <f t="shared" si="30"/>
        <v>21</v>
      </c>
      <c r="S61" s="4">
        <v>20</v>
      </c>
      <c r="T61" s="17">
        <v>1.5</v>
      </c>
      <c r="U61" s="17">
        <v>1.5</v>
      </c>
      <c r="V61" s="17">
        <v>4</v>
      </c>
      <c r="W61" s="17">
        <v>4</v>
      </c>
      <c r="X61" s="17">
        <v>4</v>
      </c>
      <c r="Y61" s="17">
        <v>6</v>
      </c>
      <c r="Z61" s="10">
        <f t="shared" si="31"/>
        <v>21</v>
      </c>
      <c r="AB61" s="4">
        <v>20</v>
      </c>
      <c r="AC61" s="17">
        <v>4</v>
      </c>
      <c r="AD61" s="17">
        <v>4</v>
      </c>
      <c r="AE61" s="17">
        <v>4</v>
      </c>
      <c r="AF61" s="17">
        <v>4</v>
      </c>
      <c r="AG61" s="17">
        <v>1</v>
      </c>
      <c r="AH61" s="17">
        <v>4</v>
      </c>
      <c r="AI61" s="10">
        <f t="shared" si="32"/>
        <v>21</v>
      </c>
    </row>
    <row r="62" spans="1:35" x14ac:dyDescent="0.25">
      <c r="A62" s="4">
        <v>21</v>
      </c>
      <c r="B62" s="10">
        <v>4.5</v>
      </c>
      <c r="C62" s="10">
        <v>4.5</v>
      </c>
      <c r="D62" s="10">
        <v>4.5</v>
      </c>
      <c r="E62" s="10">
        <v>4.5</v>
      </c>
      <c r="F62" s="10">
        <v>1.5</v>
      </c>
      <c r="G62" s="10">
        <v>1.5</v>
      </c>
      <c r="H62" s="10">
        <f t="shared" si="29"/>
        <v>21</v>
      </c>
      <c r="J62" s="4">
        <v>21</v>
      </c>
      <c r="K62" s="17">
        <v>1.5</v>
      </c>
      <c r="L62" s="17">
        <v>4</v>
      </c>
      <c r="M62" s="17">
        <v>6</v>
      </c>
      <c r="N62" s="17">
        <v>4</v>
      </c>
      <c r="O62" s="17">
        <v>1.5</v>
      </c>
      <c r="P62" s="17">
        <v>4</v>
      </c>
      <c r="Q62" s="10">
        <f t="shared" si="30"/>
        <v>21</v>
      </c>
      <c r="S62" s="4">
        <v>21</v>
      </c>
      <c r="T62" s="17">
        <v>2</v>
      </c>
      <c r="U62" s="17">
        <v>5</v>
      </c>
      <c r="V62" s="17">
        <v>5</v>
      </c>
      <c r="W62" s="17">
        <v>5</v>
      </c>
      <c r="X62" s="17">
        <v>2</v>
      </c>
      <c r="Y62" s="17">
        <v>2</v>
      </c>
      <c r="Z62" s="10">
        <f t="shared" si="31"/>
        <v>21</v>
      </c>
      <c r="AB62" s="4">
        <v>21</v>
      </c>
      <c r="AC62" s="17">
        <v>2.5</v>
      </c>
      <c r="AD62" s="17">
        <v>5.5</v>
      </c>
      <c r="AE62" s="17">
        <v>5.5</v>
      </c>
      <c r="AF62" s="17">
        <v>2.5</v>
      </c>
      <c r="AG62" s="17">
        <v>2.5</v>
      </c>
      <c r="AH62" s="17">
        <v>2.5</v>
      </c>
      <c r="AI62" s="10">
        <f t="shared" si="32"/>
        <v>21</v>
      </c>
    </row>
    <row r="63" spans="1:35" x14ac:dyDescent="0.25">
      <c r="A63" s="4">
        <v>22</v>
      </c>
      <c r="B63" s="10">
        <v>3.5</v>
      </c>
      <c r="C63" s="10">
        <v>1</v>
      </c>
      <c r="D63" s="10">
        <v>3.5</v>
      </c>
      <c r="E63" s="10">
        <v>3.5</v>
      </c>
      <c r="F63" s="10">
        <v>6</v>
      </c>
      <c r="G63" s="10">
        <v>3.5</v>
      </c>
      <c r="H63" s="10">
        <f t="shared" si="29"/>
        <v>21</v>
      </c>
      <c r="J63" s="4">
        <v>22</v>
      </c>
      <c r="K63" s="17">
        <v>1</v>
      </c>
      <c r="L63" s="17">
        <v>4</v>
      </c>
      <c r="M63" s="17">
        <v>4</v>
      </c>
      <c r="N63" s="17">
        <v>4</v>
      </c>
      <c r="O63" s="17">
        <v>4</v>
      </c>
      <c r="P63" s="17">
        <v>4</v>
      </c>
      <c r="Q63" s="10">
        <f t="shared" si="30"/>
        <v>21</v>
      </c>
      <c r="S63" s="4">
        <v>22</v>
      </c>
      <c r="T63" s="17">
        <v>5.5</v>
      </c>
      <c r="U63" s="17">
        <v>5.5</v>
      </c>
      <c r="V63" s="17">
        <v>3.5</v>
      </c>
      <c r="W63" s="17">
        <v>1.5</v>
      </c>
      <c r="X63" s="17">
        <v>1.5</v>
      </c>
      <c r="Y63" s="17">
        <v>3.5</v>
      </c>
      <c r="Z63" s="10">
        <f t="shared" si="31"/>
        <v>21</v>
      </c>
      <c r="AB63" s="4">
        <v>22</v>
      </c>
      <c r="AC63" s="17">
        <v>3</v>
      </c>
      <c r="AD63" s="17">
        <v>3</v>
      </c>
      <c r="AE63" s="17">
        <v>3</v>
      </c>
      <c r="AF63" s="17">
        <v>6</v>
      </c>
      <c r="AG63" s="17">
        <v>3</v>
      </c>
      <c r="AH63" s="17">
        <v>3</v>
      </c>
      <c r="AI63" s="10">
        <f t="shared" si="32"/>
        <v>21</v>
      </c>
    </row>
    <row r="64" spans="1:35" x14ac:dyDescent="0.25">
      <c r="A64" s="4">
        <v>23</v>
      </c>
      <c r="B64" s="10">
        <v>4.5</v>
      </c>
      <c r="C64" s="10">
        <v>4.5</v>
      </c>
      <c r="D64" s="10">
        <v>1.5</v>
      </c>
      <c r="E64" s="10">
        <v>4.5</v>
      </c>
      <c r="F64" s="10">
        <v>4.5</v>
      </c>
      <c r="G64" s="10">
        <v>1.5</v>
      </c>
      <c r="H64" s="10">
        <f t="shared" si="29"/>
        <v>21</v>
      </c>
      <c r="J64" s="4">
        <v>23</v>
      </c>
      <c r="K64" s="17">
        <v>3</v>
      </c>
      <c r="L64" s="17">
        <v>1</v>
      </c>
      <c r="M64" s="17">
        <v>3</v>
      </c>
      <c r="N64" s="17">
        <v>3</v>
      </c>
      <c r="O64" s="17">
        <v>5.5</v>
      </c>
      <c r="P64" s="17">
        <v>5.5</v>
      </c>
      <c r="Q64" s="10">
        <f t="shared" si="30"/>
        <v>21</v>
      </c>
      <c r="S64" s="4">
        <v>23</v>
      </c>
      <c r="T64" s="17">
        <v>1</v>
      </c>
      <c r="U64" s="17">
        <v>2.5</v>
      </c>
      <c r="V64" s="17">
        <v>4</v>
      </c>
      <c r="W64" s="17">
        <v>2.5</v>
      </c>
      <c r="X64" s="17">
        <v>5.5</v>
      </c>
      <c r="Y64" s="17">
        <v>5.5</v>
      </c>
      <c r="Z64" s="10">
        <f t="shared" si="31"/>
        <v>21</v>
      </c>
      <c r="AB64" s="4">
        <v>23</v>
      </c>
      <c r="AC64" s="17">
        <v>3.5</v>
      </c>
      <c r="AD64" s="17">
        <v>3.5</v>
      </c>
      <c r="AE64" s="17">
        <v>3.5</v>
      </c>
      <c r="AF64" s="17">
        <v>3.5</v>
      </c>
      <c r="AG64" s="17">
        <v>3.5</v>
      </c>
      <c r="AH64" s="17">
        <v>3.5</v>
      </c>
      <c r="AI64" s="10">
        <f t="shared" si="32"/>
        <v>21</v>
      </c>
    </row>
    <row r="65" spans="1:35" x14ac:dyDescent="0.25">
      <c r="A65" s="4">
        <v>24</v>
      </c>
      <c r="B65" s="10">
        <v>3.5</v>
      </c>
      <c r="C65" s="10">
        <v>3.5</v>
      </c>
      <c r="D65" s="10">
        <v>3.5</v>
      </c>
      <c r="E65" s="10">
        <v>3.5</v>
      </c>
      <c r="F65" s="10">
        <v>3.5</v>
      </c>
      <c r="G65" s="10">
        <v>3.5</v>
      </c>
      <c r="H65" s="10">
        <f t="shared" si="29"/>
        <v>21</v>
      </c>
      <c r="J65" s="4">
        <v>24</v>
      </c>
      <c r="K65" s="17">
        <v>2</v>
      </c>
      <c r="L65" s="17">
        <v>2</v>
      </c>
      <c r="M65" s="17">
        <v>5</v>
      </c>
      <c r="N65" s="17">
        <v>2</v>
      </c>
      <c r="O65" s="17">
        <v>5</v>
      </c>
      <c r="P65" s="17">
        <v>5</v>
      </c>
      <c r="Q65" s="10">
        <f t="shared" si="30"/>
        <v>21</v>
      </c>
      <c r="S65" s="4">
        <v>24</v>
      </c>
      <c r="T65" s="17">
        <v>1</v>
      </c>
      <c r="U65" s="17">
        <v>2</v>
      </c>
      <c r="V65" s="17">
        <v>3.5</v>
      </c>
      <c r="W65" s="17">
        <v>3.5</v>
      </c>
      <c r="X65" s="17">
        <v>5</v>
      </c>
      <c r="Y65" s="17">
        <v>6</v>
      </c>
      <c r="Z65" s="10">
        <f t="shared" si="31"/>
        <v>21</v>
      </c>
      <c r="AB65" s="4">
        <v>24</v>
      </c>
      <c r="AC65" s="17">
        <v>1.5</v>
      </c>
      <c r="AD65" s="17">
        <v>1.5</v>
      </c>
      <c r="AE65" s="17">
        <v>4.5</v>
      </c>
      <c r="AF65" s="17">
        <v>4.5</v>
      </c>
      <c r="AG65" s="17">
        <v>4.5</v>
      </c>
      <c r="AH65" s="17">
        <v>4.5</v>
      </c>
      <c r="AI65" s="10">
        <f t="shared" si="32"/>
        <v>21</v>
      </c>
    </row>
    <row r="66" spans="1:35" x14ac:dyDescent="0.25">
      <c r="A66" s="4">
        <v>25</v>
      </c>
      <c r="B66" s="10">
        <v>3.5</v>
      </c>
      <c r="C66" s="10">
        <v>3.5</v>
      </c>
      <c r="D66" s="10">
        <v>3.5</v>
      </c>
      <c r="E66" s="10">
        <v>3.5</v>
      </c>
      <c r="F66" s="10">
        <v>3.5</v>
      </c>
      <c r="G66" s="10">
        <v>3.5</v>
      </c>
      <c r="H66" s="10">
        <f t="shared" si="29"/>
        <v>21</v>
      </c>
      <c r="J66" s="4">
        <v>25</v>
      </c>
      <c r="K66" s="17">
        <v>5.5</v>
      </c>
      <c r="L66" s="17">
        <v>5.5</v>
      </c>
      <c r="M66" s="17">
        <v>3.5</v>
      </c>
      <c r="N66" s="17">
        <v>3.5</v>
      </c>
      <c r="O66" s="17">
        <v>1.5</v>
      </c>
      <c r="P66" s="17">
        <v>1.5</v>
      </c>
      <c r="Q66" s="10">
        <f t="shared" si="30"/>
        <v>21</v>
      </c>
      <c r="S66" s="4">
        <v>25</v>
      </c>
      <c r="T66" s="17">
        <v>6</v>
      </c>
      <c r="U66" s="17">
        <v>3.5</v>
      </c>
      <c r="V66" s="17">
        <v>3.5</v>
      </c>
      <c r="W66" s="17">
        <v>3.5</v>
      </c>
      <c r="X66" s="17">
        <v>1</v>
      </c>
      <c r="Y66" s="17">
        <v>3.5</v>
      </c>
      <c r="Z66" s="10">
        <f t="shared" si="31"/>
        <v>21</v>
      </c>
      <c r="AB66" s="4">
        <v>25</v>
      </c>
      <c r="AC66" s="17">
        <v>5.5</v>
      </c>
      <c r="AD66" s="17">
        <v>5.5</v>
      </c>
      <c r="AE66" s="17">
        <v>3</v>
      </c>
      <c r="AF66" s="17">
        <v>3</v>
      </c>
      <c r="AG66" s="17">
        <v>1</v>
      </c>
      <c r="AH66" s="17">
        <v>3</v>
      </c>
      <c r="AI66" s="10">
        <f t="shared" si="32"/>
        <v>21</v>
      </c>
    </row>
    <row r="67" spans="1:35" x14ac:dyDescent="0.25">
      <c r="A67" s="4">
        <v>26</v>
      </c>
      <c r="B67" s="10">
        <v>3.5</v>
      </c>
      <c r="C67" s="10">
        <v>3.5</v>
      </c>
      <c r="D67" s="10">
        <v>3.5</v>
      </c>
      <c r="E67" s="10">
        <v>3.5</v>
      </c>
      <c r="F67" s="10">
        <v>3.5</v>
      </c>
      <c r="G67" s="10">
        <v>3.5</v>
      </c>
      <c r="H67" s="10">
        <f t="shared" si="29"/>
        <v>21</v>
      </c>
      <c r="J67" s="4">
        <v>26</v>
      </c>
      <c r="K67" s="17">
        <v>4.5</v>
      </c>
      <c r="L67" s="17">
        <v>1.5</v>
      </c>
      <c r="M67" s="17">
        <v>3</v>
      </c>
      <c r="N67" s="17">
        <v>4.5</v>
      </c>
      <c r="O67" s="17">
        <v>6</v>
      </c>
      <c r="P67" s="17">
        <v>1.5</v>
      </c>
      <c r="Q67" s="10">
        <f t="shared" si="30"/>
        <v>21</v>
      </c>
      <c r="S67" s="4">
        <v>26</v>
      </c>
      <c r="T67" s="17">
        <v>5.5</v>
      </c>
      <c r="U67" s="17">
        <v>3.5</v>
      </c>
      <c r="V67" s="17">
        <v>1.5</v>
      </c>
      <c r="W67" s="17">
        <v>5.5</v>
      </c>
      <c r="X67" s="17">
        <v>3.5</v>
      </c>
      <c r="Y67" s="17">
        <v>1.5</v>
      </c>
      <c r="Z67" s="10">
        <f t="shared" si="31"/>
        <v>21</v>
      </c>
      <c r="AB67" s="4">
        <v>26</v>
      </c>
      <c r="AC67" s="17">
        <v>5</v>
      </c>
      <c r="AD67" s="17">
        <v>5</v>
      </c>
      <c r="AE67" s="17">
        <v>2</v>
      </c>
      <c r="AF67" s="17">
        <v>5</v>
      </c>
      <c r="AG67" s="17">
        <v>2</v>
      </c>
      <c r="AH67" s="17">
        <v>2</v>
      </c>
      <c r="AI67" s="10">
        <f t="shared" si="32"/>
        <v>21</v>
      </c>
    </row>
    <row r="68" spans="1:35" x14ac:dyDescent="0.25">
      <c r="A68" s="4">
        <v>27</v>
      </c>
      <c r="B68" s="10">
        <v>1</v>
      </c>
      <c r="C68" s="10">
        <v>4</v>
      </c>
      <c r="D68" s="10">
        <v>4</v>
      </c>
      <c r="E68" s="10">
        <v>4</v>
      </c>
      <c r="F68" s="10">
        <v>4</v>
      </c>
      <c r="G68" s="10">
        <v>4</v>
      </c>
      <c r="H68" s="10">
        <f t="shared" si="29"/>
        <v>21</v>
      </c>
      <c r="J68" s="4">
        <v>27</v>
      </c>
      <c r="K68" s="17">
        <v>3</v>
      </c>
      <c r="L68" s="17">
        <v>6</v>
      </c>
      <c r="M68" s="17">
        <v>3</v>
      </c>
      <c r="N68" s="17">
        <v>3</v>
      </c>
      <c r="O68" s="17">
        <v>3</v>
      </c>
      <c r="P68" s="17">
        <v>3</v>
      </c>
      <c r="Q68" s="10">
        <f t="shared" si="30"/>
        <v>21</v>
      </c>
      <c r="S68" s="4">
        <v>27</v>
      </c>
      <c r="T68" s="17">
        <v>4</v>
      </c>
      <c r="U68" s="17">
        <v>4</v>
      </c>
      <c r="V68" s="17">
        <v>4</v>
      </c>
      <c r="W68" s="17">
        <v>4</v>
      </c>
      <c r="X68" s="17">
        <v>4</v>
      </c>
      <c r="Y68" s="17">
        <v>1</v>
      </c>
      <c r="Z68" s="10">
        <f t="shared" si="31"/>
        <v>21</v>
      </c>
      <c r="AB68" s="4">
        <v>27</v>
      </c>
      <c r="AC68" s="17">
        <v>4.5</v>
      </c>
      <c r="AD68" s="17">
        <v>4.5</v>
      </c>
      <c r="AE68" s="17">
        <v>4.5</v>
      </c>
      <c r="AF68" s="17">
        <v>4.5</v>
      </c>
      <c r="AG68" s="17">
        <v>1.5</v>
      </c>
      <c r="AH68" s="17">
        <v>1.5</v>
      </c>
      <c r="AI68" s="10">
        <f t="shared" si="32"/>
        <v>21</v>
      </c>
    </row>
    <row r="69" spans="1:35" x14ac:dyDescent="0.25">
      <c r="A69" s="4">
        <v>28</v>
      </c>
      <c r="B69" s="10">
        <v>4</v>
      </c>
      <c r="C69" s="10">
        <v>4</v>
      </c>
      <c r="D69" s="10">
        <v>4</v>
      </c>
      <c r="E69" s="10">
        <v>4</v>
      </c>
      <c r="F69" s="10">
        <v>1</v>
      </c>
      <c r="G69" s="10">
        <v>4</v>
      </c>
      <c r="H69" s="10">
        <f t="shared" si="29"/>
        <v>21</v>
      </c>
      <c r="J69" s="4">
        <v>28</v>
      </c>
      <c r="K69" s="17">
        <v>2</v>
      </c>
      <c r="L69" s="17">
        <v>2</v>
      </c>
      <c r="M69" s="17">
        <v>4.5</v>
      </c>
      <c r="N69" s="17">
        <v>2</v>
      </c>
      <c r="O69" s="17">
        <v>6</v>
      </c>
      <c r="P69" s="17">
        <v>4.5</v>
      </c>
      <c r="Q69" s="10">
        <f t="shared" si="30"/>
        <v>21</v>
      </c>
      <c r="S69" s="4">
        <v>28</v>
      </c>
      <c r="T69" s="17">
        <v>4</v>
      </c>
      <c r="U69" s="17">
        <v>4</v>
      </c>
      <c r="V69" s="17">
        <v>1</v>
      </c>
      <c r="W69" s="17">
        <v>4</v>
      </c>
      <c r="X69" s="17">
        <v>4</v>
      </c>
      <c r="Y69" s="17">
        <v>4</v>
      </c>
      <c r="Z69" s="10">
        <f t="shared" si="31"/>
        <v>21</v>
      </c>
      <c r="AB69" s="4">
        <v>28</v>
      </c>
      <c r="AC69" s="17">
        <v>2.5</v>
      </c>
      <c r="AD69" s="17">
        <v>2.5</v>
      </c>
      <c r="AE69" s="17">
        <v>5.5</v>
      </c>
      <c r="AF69" s="17">
        <v>2.5</v>
      </c>
      <c r="AG69" s="17">
        <v>5.5</v>
      </c>
      <c r="AH69" s="17">
        <v>2.5</v>
      </c>
      <c r="AI69" s="10">
        <f t="shared" si="32"/>
        <v>21</v>
      </c>
    </row>
    <row r="70" spans="1:35" x14ac:dyDescent="0.25">
      <c r="A70" s="4">
        <v>29</v>
      </c>
      <c r="B70" s="10">
        <v>4.5</v>
      </c>
      <c r="C70" s="10">
        <v>1</v>
      </c>
      <c r="D70" s="10">
        <v>2</v>
      </c>
      <c r="E70" s="10">
        <v>4.5</v>
      </c>
      <c r="F70" s="10">
        <v>4.5</v>
      </c>
      <c r="G70" s="10">
        <v>4.5</v>
      </c>
      <c r="H70" s="10">
        <f t="shared" si="29"/>
        <v>21</v>
      </c>
      <c r="J70" s="4">
        <v>29</v>
      </c>
      <c r="K70" s="17">
        <v>3.5</v>
      </c>
      <c r="L70" s="17">
        <v>3.5</v>
      </c>
      <c r="M70" s="17">
        <v>6</v>
      </c>
      <c r="N70" s="17">
        <v>3.5</v>
      </c>
      <c r="O70" s="17">
        <v>3.5</v>
      </c>
      <c r="P70" s="17">
        <v>1</v>
      </c>
      <c r="Q70" s="10">
        <f t="shared" si="30"/>
        <v>21</v>
      </c>
      <c r="S70" s="4">
        <v>29</v>
      </c>
      <c r="T70" s="17">
        <v>3.5</v>
      </c>
      <c r="U70" s="17">
        <v>3.5</v>
      </c>
      <c r="V70" s="17">
        <v>5.5</v>
      </c>
      <c r="W70" s="17">
        <v>1</v>
      </c>
      <c r="X70" s="17">
        <v>5.5</v>
      </c>
      <c r="Y70" s="17">
        <v>2</v>
      </c>
      <c r="Z70" s="10">
        <f t="shared" si="31"/>
        <v>21</v>
      </c>
      <c r="AB70" s="4">
        <v>29</v>
      </c>
      <c r="AC70" s="17">
        <v>4.5</v>
      </c>
      <c r="AD70" s="17">
        <v>2</v>
      </c>
      <c r="AE70" s="17">
        <v>4.5</v>
      </c>
      <c r="AF70" s="17">
        <v>4.5</v>
      </c>
      <c r="AG70" s="17">
        <v>4.5</v>
      </c>
      <c r="AH70" s="17">
        <v>1</v>
      </c>
      <c r="AI70" s="10">
        <f t="shared" si="32"/>
        <v>21</v>
      </c>
    </row>
    <row r="71" spans="1:35" x14ac:dyDescent="0.25">
      <c r="A71" s="4">
        <v>30</v>
      </c>
      <c r="B71" s="10">
        <v>3.5</v>
      </c>
      <c r="C71" s="10">
        <v>3.5</v>
      </c>
      <c r="D71" s="10">
        <v>3.5</v>
      </c>
      <c r="E71" s="10">
        <v>3.5</v>
      </c>
      <c r="F71" s="10">
        <v>3.5</v>
      </c>
      <c r="G71" s="10">
        <v>3.5</v>
      </c>
      <c r="H71" s="10">
        <f t="shared" si="29"/>
        <v>21</v>
      </c>
      <c r="J71" s="4">
        <v>30</v>
      </c>
      <c r="K71" s="17">
        <v>1.5</v>
      </c>
      <c r="L71" s="17">
        <v>1.5</v>
      </c>
      <c r="M71" s="17">
        <v>3.5</v>
      </c>
      <c r="N71" s="17">
        <v>5.5</v>
      </c>
      <c r="O71" s="17">
        <v>3.5</v>
      </c>
      <c r="P71" s="17">
        <v>5.5</v>
      </c>
      <c r="Q71" s="10">
        <f t="shared" si="30"/>
        <v>21</v>
      </c>
      <c r="S71" s="4">
        <v>30</v>
      </c>
      <c r="T71" s="17">
        <v>1.5</v>
      </c>
      <c r="U71" s="17">
        <v>1.5</v>
      </c>
      <c r="V71" s="17">
        <v>3.5</v>
      </c>
      <c r="W71" s="17">
        <v>6</v>
      </c>
      <c r="X71" s="17">
        <v>5</v>
      </c>
      <c r="Y71" s="17">
        <v>3.5</v>
      </c>
      <c r="Z71" s="10">
        <f t="shared" si="31"/>
        <v>21</v>
      </c>
      <c r="AB71" s="4">
        <v>30</v>
      </c>
      <c r="AC71" s="17">
        <v>1.5</v>
      </c>
      <c r="AD71" s="17">
        <v>1.5</v>
      </c>
      <c r="AE71" s="17">
        <v>4.5</v>
      </c>
      <c r="AF71" s="17">
        <v>4.5</v>
      </c>
      <c r="AG71" s="17">
        <v>4.5</v>
      </c>
      <c r="AH71" s="17">
        <v>4.5</v>
      </c>
      <c r="AI71" s="10">
        <f t="shared" si="32"/>
        <v>21</v>
      </c>
    </row>
    <row r="72" spans="1:35" x14ac:dyDescent="0.25">
      <c r="A72" s="1" t="s">
        <v>72</v>
      </c>
      <c r="B72" s="10">
        <f>SUM(B42:B71)</f>
        <v>107</v>
      </c>
      <c r="C72" s="10">
        <f t="shared" ref="C72:G72" si="33">SUM(C42:C71)</f>
        <v>114</v>
      </c>
      <c r="D72" s="10">
        <f t="shared" si="33"/>
        <v>104.5</v>
      </c>
      <c r="E72" s="10">
        <f t="shared" si="33"/>
        <v>111</v>
      </c>
      <c r="F72" s="10">
        <f t="shared" si="33"/>
        <v>99.5</v>
      </c>
      <c r="G72" s="10">
        <f t="shared" si="33"/>
        <v>94</v>
      </c>
      <c r="H72" s="22"/>
      <c r="J72" s="1" t="s">
        <v>72</v>
      </c>
      <c r="K72" s="10">
        <f>SUM(K42:K71)</f>
        <v>95.5</v>
      </c>
      <c r="L72" s="10">
        <f t="shared" ref="L72:P72" si="34">SUM(L42:L71)</f>
        <v>99</v>
      </c>
      <c r="M72" s="10">
        <f t="shared" si="34"/>
        <v>114.5</v>
      </c>
      <c r="N72" s="10">
        <f t="shared" si="34"/>
        <v>100.5</v>
      </c>
      <c r="O72" s="10">
        <f t="shared" si="34"/>
        <v>105</v>
      </c>
      <c r="P72" s="10">
        <f t="shared" si="34"/>
        <v>115.5</v>
      </c>
      <c r="Q72" s="22"/>
      <c r="S72" s="1" t="s">
        <v>72</v>
      </c>
      <c r="T72" s="10">
        <f>SUM(T42:T71)</f>
        <v>106</v>
      </c>
      <c r="U72" s="10">
        <f t="shared" ref="U72:Y72" si="35">SUM(U42:U71)</f>
        <v>95.5</v>
      </c>
      <c r="V72" s="10">
        <f t="shared" si="35"/>
        <v>108.5</v>
      </c>
      <c r="W72" s="10">
        <f t="shared" si="35"/>
        <v>101.5</v>
      </c>
      <c r="X72" s="10">
        <f t="shared" si="35"/>
        <v>112</v>
      </c>
      <c r="Y72" s="10">
        <f t="shared" si="35"/>
        <v>106</v>
      </c>
      <c r="Z72" s="22"/>
      <c r="AB72" s="1" t="s">
        <v>72</v>
      </c>
      <c r="AC72" s="10">
        <f>SUM(AC42:AC71)</f>
        <v>100.5</v>
      </c>
      <c r="AD72" s="10">
        <f>SUM(AD42:AD71)</f>
        <v>107</v>
      </c>
      <c r="AE72" s="10">
        <f t="shared" ref="AE72:AH72" si="36">SUM(AE42:AE71)</f>
        <v>117.5</v>
      </c>
      <c r="AF72" s="10">
        <f t="shared" si="36"/>
        <v>106.5</v>
      </c>
      <c r="AG72" s="10">
        <f t="shared" si="36"/>
        <v>96.5</v>
      </c>
      <c r="AH72" s="10">
        <f t="shared" si="36"/>
        <v>93</v>
      </c>
      <c r="AI72" s="22"/>
    </row>
    <row r="73" spans="1:35" x14ac:dyDescent="0.25">
      <c r="A73" s="1" t="s">
        <v>58</v>
      </c>
      <c r="B73" s="10">
        <f>AVERAGE(B42:B71)</f>
        <v>3.5666666666666669</v>
      </c>
      <c r="C73" s="10">
        <f t="shared" ref="C73:G73" si="37">AVERAGE(C42:C71)</f>
        <v>3.8</v>
      </c>
      <c r="D73" s="10">
        <f t="shared" si="37"/>
        <v>3.4833333333333334</v>
      </c>
      <c r="E73" s="10">
        <f t="shared" si="37"/>
        <v>3.7</v>
      </c>
      <c r="F73" s="10">
        <f t="shared" si="37"/>
        <v>3.3166666666666669</v>
      </c>
      <c r="G73" s="10">
        <f t="shared" si="37"/>
        <v>3.1333333333333333</v>
      </c>
      <c r="H73" s="22"/>
      <c r="J73" s="1" t="s">
        <v>58</v>
      </c>
      <c r="K73" s="10">
        <f>AVERAGE(K42:K71)</f>
        <v>3.1833333333333331</v>
      </c>
      <c r="L73" s="10">
        <f t="shared" ref="L73:O73" si="38">AVERAGE(L42:L71)</f>
        <v>3.3</v>
      </c>
      <c r="M73" s="10">
        <f t="shared" si="38"/>
        <v>3.8166666666666669</v>
      </c>
      <c r="N73" s="10">
        <f t="shared" si="38"/>
        <v>3.35</v>
      </c>
      <c r="O73" s="10">
        <f t="shared" si="38"/>
        <v>3.5</v>
      </c>
      <c r="P73" s="10">
        <f>AVERAGE(P42:P71)</f>
        <v>3.85</v>
      </c>
      <c r="Q73" s="22"/>
      <c r="S73" s="1" t="s">
        <v>58</v>
      </c>
      <c r="T73" s="10">
        <f>AVERAGE(T42:T71)</f>
        <v>3.5333333333333332</v>
      </c>
      <c r="U73" s="10">
        <f t="shared" ref="U73:Y73" si="39">AVERAGE(U42:U71)</f>
        <v>3.1833333333333331</v>
      </c>
      <c r="V73" s="10">
        <f t="shared" si="39"/>
        <v>3.6166666666666667</v>
      </c>
      <c r="W73" s="10">
        <f t="shared" si="39"/>
        <v>3.3833333333333333</v>
      </c>
      <c r="X73" s="10">
        <f t="shared" si="39"/>
        <v>3.7333333333333334</v>
      </c>
      <c r="Y73" s="10">
        <f t="shared" si="39"/>
        <v>3.5333333333333332</v>
      </c>
      <c r="Z73" s="22"/>
      <c r="AB73" s="1" t="s">
        <v>58</v>
      </c>
      <c r="AC73" s="10">
        <f>AVERAGE(AC42:AC71)</f>
        <v>3.35</v>
      </c>
      <c r="AD73" s="10">
        <f t="shared" ref="AD73:AH73" si="40">AVERAGE(AD42:AD71)</f>
        <v>3.5666666666666669</v>
      </c>
      <c r="AE73" s="10">
        <f t="shared" si="40"/>
        <v>3.9166666666666665</v>
      </c>
      <c r="AF73" s="10">
        <f t="shared" si="40"/>
        <v>3.55</v>
      </c>
      <c r="AG73" s="10">
        <f t="shared" si="40"/>
        <v>3.2166666666666668</v>
      </c>
      <c r="AH73" s="10">
        <f t="shared" si="40"/>
        <v>3.1</v>
      </c>
      <c r="AI73" s="22"/>
    </row>
    <row r="74" spans="1:35" x14ac:dyDescent="0.25">
      <c r="A74" s="37" t="s">
        <v>78</v>
      </c>
      <c r="B74" s="25" t="s">
        <v>79</v>
      </c>
      <c r="J74" s="37" t="s">
        <v>78</v>
      </c>
      <c r="K74" s="25" t="s">
        <v>79</v>
      </c>
      <c r="S74" s="37" t="s">
        <v>78</v>
      </c>
      <c r="T74" s="25" t="s">
        <v>79</v>
      </c>
      <c r="AB74" s="37" t="s">
        <v>78</v>
      </c>
      <c r="AC74" s="25" t="s">
        <v>79</v>
      </c>
    </row>
    <row r="75" spans="1:35" x14ac:dyDescent="0.25">
      <c r="A75" s="38"/>
      <c r="B75" s="25"/>
      <c r="J75" s="38"/>
      <c r="K75" s="25"/>
      <c r="S75" s="38"/>
      <c r="T75" s="25"/>
      <c r="AB75" s="38"/>
      <c r="AC75" s="25"/>
    </row>
    <row r="76" spans="1:35" x14ac:dyDescent="0.25">
      <c r="A76" s="37" t="s">
        <v>80</v>
      </c>
      <c r="B76" s="27">
        <f>(12/((30*6)*(6+1))*SUMSQ(B72:G72)-3*(30)*(6+1))</f>
        <v>2.5952380952381873</v>
      </c>
      <c r="J76" s="37" t="s">
        <v>80</v>
      </c>
      <c r="K76" s="27">
        <f>(12/((30*6)*(6+1))*SUMSQ(K72:P72)-3*(30)*(6+1))</f>
        <v>3.3047619047620174</v>
      </c>
      <c r="S76" s="37" t="s">
        <v>80</v>
      </c>
      <c r="T76" s="27">
        <f>(12/((30*6)*(6+1))*SUMSQ(T72:Y72)-3*(30)*(6+1))</f>
        <v>0.57857142857153576</v>
      </c>
      <c r="AB76" s="37" t="s">
        <v>80</v>
      </c>
      <c r="AC76" s="27">
        <f>(12/((30*6)*(6+1))*SUMSQ(AC72:AH72)-3*(30)*(6+1))</f>
        <v>-14.199999999999932</v>
      </c>
    </row>
    <row r="77" spans="1:35" x14ac:dyDescent="0.25">
      <c r="A77" s="37" t="s">
        <v>81</v>
      </c>
      <c r="B77" s="39">
        <f>CHIINV(0.05,5)</f>
        <v>11.070497693516353</v>
      </c>
      <c r="J77" s="37" t="s">
        <v>81</v>
      </c>
      <c r="K77" s="39">
        <f>CHIINV(0.05,5)</f>
        <v>11.070497693516353</v>
      </c>
      <c r="S77" s="37" t="s">
        <v>81</v>
      </c>
      <c r="T77" s="39">
        <f>CHIINV(0.05,5)</f>
        <v>11.070497693516353</v>
      </c>
      <c r="AB77" s="37" t="s">
        <v>81</v>
      </c>
      <c r="AC77" s="39">
        <f>CHIINV(0.05,5)</f>
        <v>11.070497693516353</v>
      </c>
    </row>
    <row r="78" spans="1:35" x14ac:dyDescent="0.25">
      <c r="A78" s="40" t="s">
        <v>82</v>
      </c>
      <c r="B78" s="27">
        <f>1.645*SQRT(30*6*(6+1)/6)</f>
        <v>23.838314747481625</v>
      </c>
      <c r="J78" s="40" t="s">
        <v>82</v>
      </c>
      <c r="K78" s="27">
        <f>1.645*SQRT(30*6*(6+1)/6)</f>
        <v>23.838314747481625</v>
      </c>
      <c r="S78" s="40" t="s">
        <v>82</v>
      </c>
      <c r="T78" s="27">
        <f>1.645*SQRT(30*6*(6+1)/6)</f>
        <v>23.838314747481625</v>
      </c>
      <c r="AB78" s="40" t="s">
        <v>82</v>
      </c>
      <c r="AC78" s="27">
        <f>1.645*SQRT(30*6*(6+1)/6)</f>
        <v>23.838314747481625</v>
      </c>
    </row>
  </sheetData>
  <mergeCells count="16">
    <mergeCell ref="A40:A41"/>
    <mergeCell ref="B40:G40"/>
    <mergeCell ref="T2:Y2"/>
    <mergeCell ref="AB2:AB3"/>
    <mergeCell ref="AC2:AH2"/>
    <mergeCell ref="A2:A3"/>
    <mergeCell ref="B2:G2"/>
    <mergeCell ref="J2:J3"/>
    <mergeCell ref="K2:P2"/>
    <mergeCell ref="S2:S3"/>
    <mergeCell ref="J40:J41"/>
    <mergeCell ref="K40:P40"/>
    <mergeCell ref="S40:S41"/>
    <mergeCell ref="T40:Y40"/>
    <mergeCell ref="AB40:AB41"/>
    <mergeCell ref="AC40:AH4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KADAR AIR</vt:lpstr>
      <vt:lpstr>KADAR ABU</vt:lpstr>
      <vt:lpstr>VIT C</vt:lpstr>
      <vt:lpstr>SINERESIS</vt:lpstr>
      <vt:lpstr>TEKSTUR</vt:lpstr>
      <vt:lpstr>COLOUR READER</vt:lpstr>
      <vt:lpstr>ORLEP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2023-03-28T08:43:47Z</dcterms:created>
  <dcterms:modified xsi:type="dcterms:W3CDTF">2023-04-04T13:06:17Z</dcterms:modified>
</cp:coreProperties>
</file>