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GHEA DEVI RAHMADANI\Downloads\"/>
    </mc:Choice>
  </mc:AlternateContent>
  <xr:revisionPtr revIDLastSave="0" documentId="13_ncr:1_{53CE7A9B-E8B8-4880-887D-3CE052CDCB02}" xr6:coauthVersionLast="47" xr6:coauthVersionMax="47" xr10:uidLastSave="{00000000-0000-0000-0000-000000000000}"/>
  <bookViews>
    <workbookView xWindow="-120" yWindow="-120" windowWidth="20730" windowHeight="11040" firstSheet="1" activeTab="4" xr2:uid="{00000000-000D-0000-FFFF-FFFF00000000}"/>
  </bookViews>
  <sheets>
    <sheet name="IDENTITAS RESPONDEN" sheetId="1" r:id="rId1"/>
    <sheet name="USABILITY" sheetId="2" r:id="rId2"/>
    <sheet name="Information Quality" sheetId="3" r:id="rId3"/>
    <sheet name="Interaction Quality" sheetId="4" r:id="rId4"/>
    <sheet name="Overall Impressiion" sheetId="5" r:id="rId5"/>
  </sheets>
  <calcPr calcId="191029"/>
</workbook>
</file>

<file path=xl/calcChain.xml><?xml version="1.0" encoding="utf-8"?>
<calcChain xmlns="http://schemas.openxmlformats.org/spreadsheetml/2006/main">
  <c r="L33" i="3" l="1"/>
  <c r="L32" i="3"/>
  <c r="K31" i="3"/>
  <c r="K30" i="3"/>
  <c r="K29" i="3"/>
  <c r="K28" i="3"/>
  <c r="I8" i="5"/>
  <c r="I7" i="5"/>
  <c r="F6" i="5"/>
  <c r="E6" i="5"/>
  <c r="D6" i="5"/>
  <c r="N37" i="4"/>
  <c r="N36" i="4"/>
  <c r="M35" i="4"/>
  <c r="M34" i="4"/>
  <c r="M33" i="4"/>
  <c r="M32" i="4"/>
  <c r="M31" i="4"/>
  <c r="Q28" i="4"/>
  <c r="Q27" i="4"/>
  <c r="N26" i="4"/>
  <c r="M26" i="4"/>
  <c r="L26" i="4"/>
  <c r="Q23" i="4"/>
  <c r="Q22" i="4"/>
  <c r="N21" i="4"/>
  <c r="M21" i="4"/>
  <c r="L21" i="4"/>
  <c r="Q18" i="4"/>
  <c r="Q17" i="4"/>
  <c r="N16" i="4"/>
  <c r="M16" i="4"/>
  <c r="L16" i="4"/>
  <c r="Q13" i="4"/>
  <c r="Q12" i="4"/>
  <c r="N11" i="4"/>
  <c r="M11" i="4"/>
  <c r="L11" i="4"/>
  <c r="Q9" i="4"/>
  <c r="Q8" i="4"/>
  <c r="Q7" i="4"/>
  <c r="L6" i="4"/>
  <c r="M6" i="4"/>
  <c r="N42" i="2"/>
  <c r="N41" i="2"/>
  <c r="O24" i="3"/>
  <c r="O23" i="3"/>
  <c r="L22" i="3"/>
  <c r="K22" i="3"/>
  <c r="J22" i="3"/>
  <c r="O14" i="3"/>
  <c r="O13" i="3"/>
  <c r="L12" i="3"/>
  <c r="K12" i="3"/>
  <c r="J12" i="3"/>
  <c r="O19" i="3"/>
  <c r="O20" i="3" s="1"/>
  <c r="L17" i="3"/>
  <c r="K17" i="3"/>
  <c r="J17" i="3"/>
  <c r="O9" i="3"/>
  <c r="O10" i="3" s="1"/>
  <c r="L6" i="3"/>
  <c r="K6" i="3"/>
  <c r="J6" i="3"/>
  <c r="O8" i="3" s="1"/>
  <c r="N30" i="2"/>
  <c r="M30" i="2"/>
  <c r="L30" i="2"/>
  <c r="Q26" i="2"/>
  <c r="Q27" i="2" s="1"/>
  <c r="N24" i="2"/>
  <c r="M24" i="2"/>
  <c r="L24" i="2"/>
  <c r="Q19" i="2"/>
  <c r="N17" i="2"/>
  <c r="M17" i="2"/>
  <c r="L17" i="2"/>
  <c r="N12" i="2"/>
  <c r="M12" i="2"/>
  <c r="L12" i="2"/>
  <c r="O6" i="2"/>
  <c r="N6" i="2"/>
  <c r="M6" i="2"/>
  <c r="L6" i="2"/>
  <c r="R3" i="2"/>
  <c r="Q25" i="2" l="1"/>
  <c r="Q31" i="2"/>
  <c r="Q32" i="2" s="1"/>
  <c r="Q33" i="2" s="1"/>
  <c r="Q18" i="2"/>
  <c r="O18" i="3"/>
  <c r="Q13" i="2"/>
  <c r="Q14" i="2" s="1"/>
  <c r="Q7" i="2"/>
  <c r="Q8" i="2" s="1"/>
  <c r="Q9" i="2" s="1"/>
</calcChain>
</file>

<file path=xl/sharedStrings.xml><?xml version="1.0" encoding="utf-8"?>
<sst xmlns="http://schemas.openxmlformats.org/spreadsheetml/2006/main" count="464" uniqueCount="236">
  <si>
    <t>Timestamp</t>
  </si>
  <si>
    <t>Nama</t>
  </si>
  <si>
    <t>Email</t>
  </si>
  <si>
    <t>Domisili</t>
  </si>
  <si>
    <t>Apakah anda pernah menggunakan Aplikasi Klampid New Generation?</t>
  </si>
  <si>
    <t>Andin</t>
  </si>
  <si>
    <t>andinciptaputri92@gmail.com</t>
  </si>
  <si>
    <t>Surabaya</t>
  </si>
  <si>
    <t xml:space="preserve">Choirotus </t>
  </si>
  <si>
    <t>choirotus09@gmail.com</t>
  </si>
  <si>
    <t xml:space="preserve">Surabaya </t>
  </si>
  <si>
    <t>Ya</t>
  </si>
  <si>
    <t xml:space="preserve">Mustika Pratiwi </t>
  </si>
  <si>
    <t>Mustikaprastiwi@gmail.com</t>
  </si>
  <si>
    <t>Septi Yanti Masrika Nindri</t>
  </si>
  <si>
    <t>septyrika150@gmail.com</t>
  </si>
  <si>
    <t>Dian</t>
  </si>
  <si>
    <t xml:space="preserve">dianrosa801@gmail.com </t>
  </si>
  <si>
    <t>Sby</t>
  </si>
  <si>
    <t>RAHMAD KURNIAWAN</t>
  </si>
  <si>
    <t>rahmaddoi17@gmail.com</t>
  </si>
  <si>
    <t>surabaya</t>
  </si>
  <si>
    <t>Ardy Diva Febriansyah</t>
  </si>
  <si>
    <t>febriansyah986@gmail.com</t>
  </si>
  <si>
    <t>Diva Maharani Langga</t>
  </si>
  <si>
    <t>divamaharanilangga@gmail.com</t>
  </si>
  <si>
    <t>Natasya</t>
  </si>
  <si>
    <t>naatasyana@gmail.com</t>
  </si>
  <si>
    <t xml:space="preserve">Romadhan </t>
  </si>
  <si>
    <t>romadhankamto@gmail.com</t>
  </si>
  <si>
    <t xml:space="preserve">Amilus Solikhah </t>
  </si>
  <si>
    <t>sholihaa16@gmail.com</t>
  </si>
  <si>
    <t>Hafshah Hazimah</t>
  </si>
  <si>
    <t>hafshahhazimah@gmail.com</t>
  </si>
  <si>
    <t>Sidoarjo</t>
  </si>
  <si>
    <t>Putri</t>
  </si>
  <si>
    <t>putridwifatma922@gmail.com</t>
  </si>
  <si>
    <t xml:space="preserve">Hasby Syifa Annafi </t>
  </si>
  <si>
    <t>hasbysa09@gmail.com</t>
  </si>
  <si>
    <t>Talitha</t>
  </si>
  <si>
    <t>talithaputri24@gmail.com</t>
  </si>
  <si>
    <t>May</t>
  </si>
  <si>
    <t>tqmatin39@gmail.com</t>
  </si>
  <si>
    <t>Diandra</t>
  </si>
  <si>
    <t>dianekamrd@gmail.com</t>
  </si>
  <si>
    <t>sindi</t>
  </si>
  <si>
    <t>haisind28@gmail.com</t>
  </si>
  <si>
    <t>Anisa Dwi Ayuningtyas</t>
  </si>
  <si>
    <t>anisadwiayu01@gmail.com</t>
  </si>
  <si>
    <t>Aulia</t>
  </si>
  <si>
    <t>Orelatte19@gmail.com</t>
  </si>
  <si>
    <t xml:space="preserve">Alivia Monicha Firda Sania </t>
  </si>
  <si>
    <t>aliviamonicha122@gmail.com</t>
  </si>
  <si>
    <t xml:space="preserve">Wanti Maula </t>
  </si>
  <si>
    <t>wantimaula@gmail.com</t>
  </si>
  <si>
    <t>Inelika</t>
  </si>
  <si>
    <t>inelikaastika15@gmail.com</t>
  </si>
  <si>
    <t>Faisal ichsan</t>
  </si>
  <si>
    <t>Faisalichsandarmawan@gmail.com</t>
  </si>
  <si>
    <t>Lisa</t>
  </si>
  <si>
    <t>Anggrsinip239@gmail.com</t>
  </si>
  <si>
    <t>Muhammad Fajrur Rohman ali</t>
  </si>
  <si>
    <t>fajarrohman2312@gmail.com</t>
  </si>
  <si>
    <t>alya</t>
  </si>
  <si>
    <t>alyarmdni1@gmail.com</t>
  </si>
  <si>
    <t xml:space="preserve">Nur Aini Zulfa </t>
  </si>
  <si>
    <t>zulfanuraini993@gmail.com</t>
  </si>
  <si>
    <t>widya fegy</t>
  </si>
  <si>
    <t>widyafegy02@gmail.com</t>
  </si>
  <si>
    <t>NAUFAL RAFI ZHADAD</t>
  </si>
  <si>
    <t>rafizhadad03@gmail.com</t>
  </si>
  <si>
    <t>SURABAYA</t>
  </si>
  <si>
    <t>Eka Marita Putri Fauzi</t>
  </si>
  <si>
    <t>maritaputri2727@gmail.com</t>
  </si>
  <si>
    <t>Nabiella</t>
  </si>
  <si>
    <t>nabiellaw0@gmail.com</t>
  </si>
  <si>
    <t>Rani Rahmawati</t>
  </si>
  <si>
    <t>ran.17rahmaa@gmail.com</t>
  </si>
  <si>
    <t>Verly</t>
  </si>
  <si>
    <t>verlyvev@gmail.com</t>
  </si>
  <si>
    <t xml:space="preserve">Firda Auliya'ul Qisti </t>
  </si>
  <si>
    <t>firdaauliya05@gmail.com</t>
  </si>
  <si>
    <t xml:space="preserve">Widya Dharmawan </t>
  </si>
  <si>
    <t>widyadharmawan13@gmail.com</t>
  </si>
  <si>
    <t>Masdarul</t>
  </si>
  <si>
    <t>masdarul285@gmail.com</t>
  </si>
  <si>
    <t>Muhammad Rusdi Hanif</t>
  </si>
  <si>
    <t>rusdihanif62@gmail.com</t>
  </si>
  <si>
    <t>Rungkut</t>
  </si>
  <si>
    <t>Razida dahniar</t>
  </si>
  <si>
    <t>Razidahniar.rdi@gmail.com</t>
  </si>
  <si>
    <t>windaaulia1812@gmail.com</t>
  </si>
  <si>
    <t>Miftakhul Mai Roni</t>
  </si>
  <si>
    <t>miftakhulmaironi2899@gmail.com</t>
  </si>
  <si>
    <t>Shafa Tustika Andaru</t>
  </si>
  <si>
    <t>shafaandaru04@gmail.com</t>
  </si>
  <si>
    <t>Faisal Aldi Rachmaniar Fahmi</t>
  </si>
  <si>
    <t>faisalaldiiiii@gmail.com</t>
  </si>
  <si>
    <t>Dwi Irma Agustin</t>
  </si>
  <si>
    <t>cimoet_ciplukx@gmail.com</t>
  </si>
  <si>
    <t>Rizka Putri Fadilah</t>
  </si>
  <si>
    <t>rizkafadilah306@gmail.com</t>
  </si>
  <si>
    <t>Mia Lestari Putri</t>
  </si>
  <si>
    <t xml:space="preserve">mialestariputri872@gmail.com </t>
  </si>
  <si>
    <t>Della</t>
  </si>
  <si>
    <t>dellasantika10@gmail.com</t>
  </si>
  <si>
    <t>Belqis destinola</t>
  </si>
  <si>
    <t>Belqisdestinola@gmail.com</t>
  </si>
  <si>
    <t>Fahmi rizal</t>
  </si>
  <si>
    <t>Mufahri003@gmail.com</t>
  </si>
  <si>
    <t>Indah amalia</t>
  </si>
  <si>
    <t>Yulezamrs@gmail.com</t>
  </si>
  <si>
    <t xml:space="preserve">Mei Syaroh Muslimah </t>
  </si>
  <si>
    <t>meisyarohm@gmail.com</t>
  </si>
  <si>
    <t>Sonia Indah Pramesti</t>
  </si>
  <si>
    <t>Soniainpra.sip@gmail.com</t>
  </si>
  <si>
    <t>Finda Rohmatin</t>
  </si>
  <si>
    <t>findarohmatin05@gmail.com</t>
  </si>
  <si>
    <t xml:space="preserve">Aini uldafira </t>
  </si>
  <si>
    <t>ainiuldafira18@gmail.com</t>
  </si>
  <si>
    <t>Agista Triani</t>
  </si>
  <si>
    <t>agistatriani570@gmail.com</t>
  </si>
  <si>
    <t>Indri Ayu Safitri</t>
  </si>
  <si>
    <t>indriayyuu@gmail.com</t>
  </si>
  <si>
    <t>Muhammad Wildan Alif</t>
  </si>
  <si>
    <t>wildanbarbar3@gmail.com</t>
  </si>
  <si>
    <t>Sandito</t>
  </si>
  <si>
    <t xml:space="preserve">xsan.arsiant@gmail.com </t>
  </si>
  <si>
    <t>Putri Rochmatul</t>
  </si>
  <si>
    <t>putripilong@gmail.com</t>
  </si>
  <si>
    <t>Anjasmara Jati</t>
  </si>
  <si>
    <t>anjas.mara269@gmail.com</t>
  </si>
  <si>
    <t>Maslichatus Sholichah</t>
  </si>
  <si>
    <t>maslichatuss01@gmail.com</t>
  </si>
  <si>
    <t>Afian haris</t>
  </si>
  <si>
    <t>afianharisrahman@gmail.com</t>
  </si>
  <si>
    <t>Desyam Tri Wahyuni</t>
  </si>
  <si>
    <t>desyamtriwahyuni08@gmail.com</t>
  </si>
  <si>
    <t>Reka Septia Andriati</t>
  </si>
  <si>
    <t>Rekaandri10@gmail.com</t>
  </si>
  <si>
    <t>Isa Darwisy Subrata</t>
  </si>
  <si>
    <t>Isadarwisy5@gmail.com</t>
  </si>
  <si>
    <t>Alfi Firdani</t>
  </si>
  <si>
    <t>alfifirdani844@gmail.com</t>
  </si>
  <si>
    <t>latifah</t>
  </si>
  <si>
    <t>ltfhm1905@gmail.com</t>
  </si>
  <si>
    <t xml:space="preserve">Putri </t>
  </si>
  <si>
    <t>Ptrdsr10@gmail.com</t>
  </si>
  <si>
    <t>Zainatul muzamaroh</t>
  </si>
  <si>
    <t>zainatulmuzamaroh@gmail.com</t>
  </si>
  <si>
    <t>Yusnita</t>
  </si>
  <si>
    <t>yusnita660@gmail.com</t>
  </si>
  <si>
    <t>Naftali Putri</t>
  </si>
  <si>
    <t>naftaliputri08@gmail.com</t>
  </si>
  <si>
    <t>Muhammad Muchson Rizali</t>
  </si>
  <si>
    <t>muchson420@gmail.com</t>
  </si>
  <si>
    <t>Hikmah</t>
  </si>
  <si>
    <t>wtshikmaa@gmail.com</t>
  </si>
  <si>
    <t>Indah lestari</t>
  </si>
  <si>
    <t>Indahlestari015@icloud.com</t>
  </si>
  <si>
    <t xml:space="preserve">MUHAMMAD ANDRE LUTFI PRATAMA </t>
  </si>
  <si>
    <t>andrelutfi67@gmail.com</t>
  </si>
  <si>
    <t>Michel</t>
  </si>
  <si>
    <t>michel1928@gmail.com</t>
  </si>
  <si>
    <t xml:space="preserve">Alfitorayfaa </t>
  </si>
  <si>
    <t>titotito81028@gmail.com</t>
  </si>
  <si>
    <t>Achmad Reggi</t>
  </si>
  <si>
    <t>reggiruwandhanu@gmail.com</t>
  </si>
  <si>
    <t>Gretaaf69@gmail.com</t>
  </si>
  <si>
    <t>Winda</t>
  </si>
  <si>
    <t>Bila</t>
  </si>
  <si>
    <t>Shafa safiyah</t>
  </si>
  <si>
    <t>shafainiemail@gmail.com</t>
  </si>
  <si>
    <t>Mentari Adianti</t>
  </si>
  <si>
    <t>mentaritaiga8@gmail.com</t>
  </si>
  <si>
    <t>Ika Mutia</t>
  </si>
  <si>
    <t>Ikamutiafebriana9247@gmail.con</t>
  </si>
  <si>
    <t>Mia</t>
  </si>
  <si>
    <t>miwmia52@gmail.com</t>
  </si>
  <si>
    <t>Jihans kurnia agustin</t>
  </si>
  <si>
    <t>Minsuga9313@gmail.com</t>
  </si>
  <si>
    <t>Erlinawati</t>
  </si>
  <si>
    <t>lerlinawati81@gmail.com</t>
  </si>
  <si>
    <t xml:space="preserve">Ernesty </t>
  </si>
  <si>
    <t>ernestyhalawa890@gmail.com</t>
  </si>
  <si>
    <t>Elisa</t>
  </si>
  <si>
    <t>buraelisha29@gmail.com</t>
  </si>
  <si>
    <t>yudhistira</t>
  </si>
  <si>
    <t>yramadhan934@gmailmcom</t>
  </si>
  <si>
    <t xml:space="preserve">Aulia Maharani </t>
  </si>
  <si>
    <t>auliamaharaniv@gmail.com</t>
  </si>
  <si>
    <t>dae</t>
  </si>
  <si>
    <t>vazellsamn@gmail.com</t>
  </si>
  <si>
    <t>Rizal Fajar Fauzi K</t>
  </si>
  <si>
    <t>rizalfajar050899@gmail.com</t>
  </si>
  <si>
    <t>Tya</t>
  </si>
  <si>
    <t>widitya.ariyani@gmail.com</t>
  </si>
  <si>
    <t xml:space="preserve">Azharul Hakim </t>
  </si>
  <si>
    <t>azhar.hakim21@gmail.com</t>
  </si>
  <si>
    <t xml:space="preserve">Kurnia Citra Pribadi </t>
  </si>
  <si>
    <t>kurniacitra1802@gmail.com</t>
  </si>
  <si>
    <t xml:space="preserve">Mita Ariska Dewi </t>
  </si>
  <si>
    <t>mitaariskadewi433@gmail.com</t>
  </si>
  <si>
    <t>Ganis</t>
  </si>
  <si>
    <t>Ganisakjul866@gmail.com</t>
  </si>
  <si>
    <t>X1.1</t>
  </si>
  <si>
    <t>N=100</t>
  </si>
  <si>
    <t>SS</t>
  </si>
  <si>
    <t>S</t>
  </si>
  <si>
    <t>N</t>
  </si>
  <si>
    <t>TS</t>
  </si>
  <si>
    <t>STS</t>
  </si>
  <si>
    <t>X.1.2</t>
  </si>
  <si>
    <t>X.1.3</t>
  </si>
  <si>
    <t>X.1.4</t>
  </si>
  <si>
    <t>X.1.1</t>
  </si>
  <si>
    <t>X.1.5</t>
  </si>
  <si>
    <t>X.2.1</t>
  </si>
  <si>
    <t>X.2.2</t>
  </si>
  <si>
    <t>X.2.3</t>
  </si>
  <si>
    <t>X.2.4</t>
  </si>
  <si>
    <t>X.3.1</t>
  </si>
  <si>
    <t>X.3.2</t>
  </si>
  <si>
    <t>X.3.3</t>
  </si>
  <si>
    <t>X.3.4</t>
  </si>
  <si>
    <t>X.3.5</t>
  </si>
  <si>
    <t>X.4.1</t>
  </si>
  <si>
    <t>Petemon, Surabaya</t>
  </si>
  <si>
    <t>Orvella Clara Chiquita</t>
  </si>
  <si>
    <t>orvellachiquitta@gmail.com</t>
  </si>
  <si>
    <t>aqiilah nur aini</t>
  </si>
  <si>
    <t>aqiilahnur.250520@gmail.com</t>
  </si>
  <si>
    <t>Ratih sara</t>
  </si>
  <si>
    <t>Ratihsara01@gmail.com</t>
  </si>
  <si>
    <t>Yuni</t>
  </si>
  <si>
    <t>itsmeyunaiyunai@gmail.com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</si>
</sst>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5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8"/>
      <name val="Arial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1" applyFont="1"/>
    <xf numFmtId="164" fontId="4" fillId="0" borderId="0" xfId="1" applyNumberFormat="1" applyFont="1"/>
    <xf numFmtId="0" fontId="4" fillId="0" borderId="0" xfId="1" applyFont="1"/>
    <xf numFmtId="164" fontId="4" fillId="0" borderId="0" xfId="1" applyNumberFormat="1" applyFont="1"/>
  </cellXfs>
  <cellStyles count="2">
    <cellStyle name="Normal" xfId="0" builtinId="0"/>
    <cellStyle name="Normal 2" xfId="1" xr:uid="{3638798F-C92D-4BB5-B4AE-6F3C114B40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101"/>
  <sheetViews>
    <sheetView workbookViewId="0">
      <pane ySplit="1" topLeftCell="A2" activePane="bottomLeft" state="frozen"/>
      <selection pane="bottomLeft" activeCell="A101" sqref="A101:E101"/>
    </sheetView>
  </sheetViews>
  <sheetFormatPr defaultColWidth="12.5703125" defaultRowHeight="15.75" customHeight="1" x14ac:dyDescent="0.2"/>
  <cols>
    <col min="1" max="12" width="18.85546875" customWidth="1"/>
  </cols>
  <sheetData>
    <row r="1" spans="1:5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2.75" x14ac:dyDescent="0.2">
      <c r="A2" s="2">
        <v>45116.472529097227</v>
      </c>
      <c r="B2" s="1" t="s">
        <v>8</v>
      </c>
      <c r="C2" s="1" t="s">
        <v>9</v>
      </c>
      <c r="D2" s="1" t="s">
        <v>10</v>
      </c>
      <c r="E2" s="1" t="s">
        <v>11</v>
      </c>
    </row>
    <row r="3" spans="1:5" ht="12.75" x14ac:dyDescent="0.2">
      <c r="A3" s="2">
        <v>45116.473088437502</v>
      </c>
      <c r="B3" s="1" t="s">
        <v>12</v>
      </c>
      <c r="C3" s="1" t="s">
        <v>13</v>
      </c>
      <c r="D3" s="1" t="s">
        <v>10</v>
      </c>
      <c r="E3" s="1" t="s">
        <v>11</v>
      </c>
    </row>
    <row r="4" spans="1:5" ht="12.75" x14ac:dyDescent="0.2">
      <c r="A4" s="2">
        <v>45116.473344606478</v>
      </c>
      <c r="B4" s="1" t="s">
        <v>14</v>
      </c>
      <c r="C4" s="1" t="s">
        <v>15</v>
      </c>
      <c r="D4" s="1" t="s">
        <v>10</v>
      </c>
      <c r="E4" s="1" t="s">
        <v>11</v>
      </c>
    </row>
    <row r="5" spans="1:5" ht="12.75" x14ac:dyDescent="0.2">
      <c r="A5" s="2">
        <v>45116.505787488422</v>
      </c>
      <c r="B5" s="1" t="s">
        <v>16</v>
      </c>
      <c r="C5" s="1" t="s">
        <v>17</v>
      </c>
      <c r="D5" s="1" t="s">
        <v>18</v>
      </c>
      <c r="E5" s="1" t="s">
        <v>11</v>
      </c>
    </row>
    <row r="6" spans="1:5" ht="12.75" x14ac:dyDescent="0.2">
      <c r="A6" s="2">
        <v>45116.506474849535</v>
      </c>
      <c r="B6" s="1" t="s">
        <v>19</v>
      </c>
      <c r="C6" s="1" t="s">
        <v>20</v>
      </c>
      <c r="D6" s="1" t="s">
        <v>10</v>
      </c>
      <c r="E6" s="1" t="s">
        <v>11</v>
      </c>
    </row>
    <row r="7" spans="1:5" ht="12.75" x14ac:dyDescent="0.2">
      <c r="A7" s="2">
        <v>45116.541798587961</v>
      </c>
      <c r="B7" s="1" t="s">
        <v>22</v>
      </c>
      <c r="C7" s="1" t="s">
        <v>23</v>
      </c>
      <c r="D7" s="1" t="s">
        <v>10</v>
      </c>
      <c r="E7" s="1" t="s">
        <v>11</v>
      </c>
    </row>
    <row r="8" spans="1:5" ht="12.75" x14ac:dyDescent="0.2">
      <c r="A8" s="2">
        <v>45116.549154282402</v>
      </c>
      <c r="B8" s="1" t="s">
        <v>24</v>
      </c>
      <c r="C8" s="1" t="s">
        <v>25</v>
      </c>
      <c r="D8" s="1" t="s">
        <v>7</v>
      </c>
      <c r="E8" s="1" t="s">
        <v>11</v>
      </c>
    </row>
    <row r="9" spans="1:5" ht="12.75" x14ac:dyDescent="0.2">
      <c r="A9" s="2">
        <v>45116.556267905093</v>
      </c>
      <c r="B9" s="1" t="s">
        <v>26</v>
      </c>
      <c r="C9" s="1" t="s">
        <v>27</v>
      </c>
      <c r="D9" s="1" t="s">
        <v>7</v>
      </c>
      <c r="E9" s="1" t="s">
        <v>11</v>
      </c>
    </row>
    <row r="10" spans="1:5" ht="12.75" x14ac:dyDescent="0.2">
      <c r="A10" s="2">
        <v>45116.581786296301</v>
      </c>
      <c r="B10" s="1" t="s">
        <v>28</v>
      </c>
      <c r="C10" s="1" t="s">
        <v>29</v>
      </c>
      <c r="D10" s="1" t="s">
        <v>10</v>
      </c>
      <c r="E10" s="1" t="s">
        <v>11</v>
      </c>
    </row>
    <row r="11" spans="1:5" ht="12.75" x14ac:dyDescent="0.2">
      <c r="A11" s="2">
        <v>45116.587664814811</v>
      </c>
      <c r="B11" s="1" t="s">
        <v>30</v>
      </c>
      <c r="C11" s="1" t="s">
        <v>31</v>
      </c>
      <c r="D11" s="1" t="s">
        <v>10</v>
      </c>
      <c r="E11" s="1" t="s">
        <v>11</v>
      </c>
    </row>
    <row r="12" spans="1:5" ht="12.75" x14ac:dyDescent="0.2">
      <c r="A12" s="2">
        <v>45116.598187986106</v>
      </c>
      <c r="B12" s="1" t="s">
        <v>35</v>
      </c>
      <c r="C12" s="1" t="s">
        <v>36</v>
      </c>
      <c r="D12" s="1" t="s">
        <v>10</v>
      </c>
      <c r="E12" s="1" t="s">
        <v>11</v>
      </c>
    </row>
    <row r="13" spans="1:5" ht="12.75" x14ac:dyDescent="0.2">
      <c r="A13" s="2">
        <v>45116.6008558912</v>
      </c>
      <c r="B13" s="1" t="s">
        <v>37</v>
      </c>
      <c r="C13" s="1" t="s">
        <v>38</v>
      </c>
      <c r="D13" s="1" t="s">
        <v>10</v>
      </c>
      <c r="E13" s="1" t="s">
        <v>11</v>
      </c>
    </row>
    <row r="14" spans="1:5" ht="12.75" x14ac:dyDescent="0.2">
      <c r="A14" s="2">
        <v>45116.611780069448</v>
      </c>
      <c r="B14" s="1" t="s">
        <v>39</v>
      </c>
      <c r="C14" s="1" t="s">
        <v>40</v>
      </c>
      <c r="D14" s="1" t="s">
        <v>10</v>
      </c>
      <c r="E14" s="1" t="s">
        <v>11</v>
      </c>
    </row>
    <row r="15" spans="1:5" ht="12.75" x14ac:dyDescent="0.2">
      <c r="A15" s="2">
        <v>45116.614497615737</v>
      </c>
      <c r="B15" s="1" t="s">
        <v>41</v>
      </c>
      <c r="C15" s="1" t="s">
        <v>42</v>
      </c>
      <c r="D15" s="1" t="s">
        <v>10</v>
      </c>
      <c r="E15" s="1" t="s">
        <v>11</v>
      </c>
    </row>
    <row r="16" spans="1:5" ht="12.75" x14ac:dyDescent="0.2">
      <c r="A16" s="2">
        <v>45116.616383229164</v>
      </c>
      <c r="B16" s="1" t="s">
        <v>43</v>
      </c>
      <c r="C16" s="1" t="s">
        <v>44</v>
      </c>
      <c r="D16" s="1" t="s">
        <v>7</v>
      </c>
      <c r="E16" s="1" t="s">
        <v>11</v>
      </c>
    </row>
    <row r="17" spans="1:5" ht="12.75" x14ac:dyDescent="0.2">
      <c r="A17" s="2">
        <v>45116.620427743052</v>
      </c>
      <c r="B17" s="1" t="s">
        <v>45</v>
      </c>
      <c r="C17" s="1" t="s">
        <v>46</v>
      </c>
      <c r="D17" s="1" t="s">
        <v>21</v>
      </c>
      <c r="E17" s="1" t="s">
        <v>11</v>
      </c>
    </row>
    <row r="18" spans="1:5" ht="12.75" x14ac:dyDescent="0.2">
      <c r="A18" s="2">
        <v>45116.669838437505</v>
      </c>
      <c r="B18" s="1" t="s">
        <v>47</v>
      </c>
      <c r="C18" s="1" t="s">
        <v>48</v>
      </c>
      <c r="D18" s="1" t="s">
        <v>21</v>
      </c>
      <c r="E18" s="1" t="s">
        <v>11</v>
      </c>
    </row>
    <row r="19" spans="1:5" ht="12.75" x14ac:dyDescent="0.2">
      <c r="A19" s="2">
        <v>45116.689395833338</v>
      </c>
      <c r="B19" s="1" t="s">
        <v>49</v>
      </c>
      <c r="C19" s="1" t="s">
        <v>50</v>
      </c>
      <c r="D19" s="1" t="s">
        <v>21</v>
      </c>
      <c r="E19" s="1" t="s">
        <v>11</v>
      </c>
    </row>
    <row r="20" spans="1:5" ht="12.75" x14ac:dyDescent="0.2">
      <c r="A20" s="2">
        <v>45116.700122511575</v>
      </c>
      <c r="B20" s="1" t="s">
        <v>51</v>
      </c>
      <c r="C20" s="1" t="s">
        <v>52</v>
      </c>
      <c r="D20" s="1" t="s">
        <v>10</v>
      </c>
      <c r="E20" s="1" t="s">
        <v>11</v>
      </c>
    </row>
    <row r="21" spans="1:5" ht="12.75" x14ac:dyDescent="0.2">
      <c r="A21" s="2">
        <v>45116.715787106485</v>
      </c>
      <c r="B21" s="1" t="s">
        <v>53</v>
      </c>
      <c r="C21" s="1" t="s">
        <v>54</v>
      </c>
      <c r="D21" s="1" t="s">
        <v>10</v>
      </c>
      <c r="E21" s="1" t="s">
        <v>11</v>
      </c>
    </row>
    <row r="22" spans="1:5" ht="12.75" x14ac:dyDescent="0.2">
      <c r="A22" s="2">
        <v>45116.730862094904</v>
      </c>
      <c r="B22" s="1" t="s">
        <v>55</v>
      </c>
      <c r="C22" s="1" t="s">
        <v>56</v>
      </c>
      <c r="D22" s="1" t="s">
        <v>10</v>
      </c>
      <c r="E22" s="1" t="s">
        <v>11</v>
      </c>
    </row>
    <row r="23" spans="1:5" ht="12.75" x14ac:dyDescent="0.2">
      <c r="A23" s="2">
        <v>45116.731967939813</v>
      </c>
      <c r="B23" s="1" t="s">
        <v>57</v>
      </c>
      <c r="C23" s="1" t="s">
        <v>58</v>
      </c>
      <c r="D23" s="1" t="s">
        <v>10</v>
      </c>
      <c r="E23" s="1" t="s">
        <v>11</v>
      </c>
    </row>
    <row r="24" spans="1:5" ht="12.75" x14ac:dyDescent="0.2">
      <c r="A24" s="2">
        <v>45116.738024837963</v>
      </c>
      <c r="B24" s="1" t="s">
        <v>59</v>
      </c>
      <c r="C24" s="1" t="s">
        <v>60</v>
      </c>
      <c r="D24" s="1" t="s">
        <v>10</v>
      </c>
      <c r="E24" s="1" t="s">
        <v>11</v>
      </c>
    </row>
    <row r="25" spans="1:5" ht="12.75" x14ac:dyDescent="0.2">
      <c r="A25" s="2">
        <v>45116.742725833334</v>
      </c>
      <c r="B25" s="1" t="s">
        <v>63</v>
      </c>
      <c r="C25" s="1" t="s">
        <v>64</v>
      </c>
      <c r="D25" s="1" t="s">
        <v>10</v>
      </c>
      <c r="E25" s="1" t="s">
        <v>11</v>
      </c>
    </row>
    <row r="26" spans="1:5" ht="12.75" x14ac:dyDescent="0.2">
      <c r="A26" s="2">
        <v>45116.747637592591</v>
      </c>
      <c r="B26" s="1" t="s">
        <v>67</v>
      </c>
      <c r="C26" s="1" t="s">
        <v>68</v>
      </c>
      <c r="D26" s="1" t="s">
        <v>10</v>
      </c>
      <c r="E26" s="1" t="s">
        <v>11</v>
      </c>
    </row>
    <row r="27" spans="1:5" ht="12.75" x14ac:dyDescent="0.2">
      <c r="A27" s="2">
        <v>45116.754524930555</v>
      </c>
      <c r="B27" s="1" t="s">
        <v>69</v>
      </c>
      <c r="C27" s="1" t="s">
        <v>70</v>
      </c>
      <c r="D27" s="1" t="s">
        <v>71</v>
      </c>
      <c r="E27" s="1" t="s">
        <v>11</v>
      </c>
    </row>
    <row r="28" spans="1:5" ht="12.75" x14ac:dyDescent="0.2">
      <c r="A28" s="2">
        <v>45116.762121435182</v>
      </c>
      <c r="B28" s="1" t="s">
        <v>74</v>
      </c>
      <c r="C28" s="1" t="s">
        <v>75</v>
      </c>
      <c r="D28" s="1" t="s">
        <v>7</v>
      </c>
      <c r="E28" s="1" t="s">
        <v>11</v>
      </c>
    </row>
    <row r="29" spans="1:5" ht="12.75" x14ac:dyDescent="0.2">
      <c r="A29" s="2">
        <v>45116.763573981487</v>
      </c>
      <c r="B29" s="1" t="s">
        <v>76</v>
      </c>
      <c r="C29" s="1" t="s">
        <v>77</v>
      </c>
      <c r="D29" s="1" t="s">
        <v>7</v>
      </c>
      <c r="E29" s="1" t="s">
        <v>11</v>
      </c>
    </row>
    <row r="30" spans="1:5" ht="12.75" x14ac:dyDescent="0.2">
      <c r="A30" s="2">
        <v>45116.769320555555</v>
      </c>
      <c r="B30" s="1" t="s">
        <v>78</v>
      </c>
      <c r="C30" s="1" t="s">
        <v>79</v>
      </c>
      <c r="D30" s="1" t="s">
        <v>7</v>
      </c>
      <c r="E30" s="1" t="s">
        <v>11</v>
      </c>
    </row>
    <row r="31" spans="1:5" ht="12.75" x14ac:dyDescent="0.2">
      <c r="A31" s="2">
        <v>45116.777288773148</v>
      </c>
      <c r="B31" s="1" t="s">
        <v>80</v>
      </c>
      <c r="C31" s="1" t="s">
        <v>81</v>
      </c>
      <c r="D31" s="1" t="s">
        <v>10</v>
      </c>
      <c r="E31" s="1" t="s">
        <v>11</v>
      </c>
    </row>
    <row r="32" spans="1:5" ht="12.75" x14ac:dyDescent="0.2">
      <c r="A32" s="2">
        <v>45116.780206655094</v>
      </c>
      <c r="B32" s="1" t="s">
        <v>82</v>
      </c>
      <c r="C32" s="1" t="s">
        <v>83</v>
      </c>
      <c r="D32" s="1" t="s">
        <v>10</v>
      </c>
      <c r="E32" s="1" t="s">
        <v>11</v>
      </c>
    </row>
    <row r="33" spans="1:5" ht="12.75" x14ac:dyDescent="0.2">
      <c r="A33" s="2">
        <v>45116.781777858792</v>
      </c>
      <c r="B33" s="1" t="s">
        <v>84</v>
      </c>
      <c r="C33" s="1" t="s">
        <v>85</v>
      </c>
      <c r="D33" s="1" t="s">
        <v>10</v>
      </c>
      <c r="E33" s="1" t="s">
        <v>11</v>
      </c>
    </row>
    <row r="34" spans="1:5" ht="12.75" x14ac:dyDescent="0.2">
      <c r="A34" s="2">
        <v>45116.788173067129</v>
      </c>
      <c r="B34" s="1" t="s">
        <v>86</v>
      </c>
      <c r="C34" s="1" t="s">
        <v>87</v>
      </c>
      <c r="D34" s="1" t="s">
        <v>88</v>
      </c>
      <c r="E34" s="1" t="s">
        <v>11</v>
      </c>
    </row>
    <row r="35" spans="1:5" ht="12.75" x14ac:dyDescent="0.2">
      <c r="A35" s="2">
        <v>45116.807585682865</v>
      </c>
      <c r="B35" s="1" t="s">
        <v>89</v>
      </c>
      <c r="C35" s="1" t="s">
        <v>90</v>
      </c>
      <c r="D35" s="1" t="s">
        <v>7</v>
      </c>
      <c r="E35" s="1" t="s">
        <v>11</v>
      </c>
    </row>
    <row r="36" spans="1:5" ht="12.75" x14ac:dyDescent="0.2">
      <c r="A36" s="2">
        <v>45116.816434745371</v>
      </c>
      <c r="B36" s="1" t="s">
        <v>92</v>
      </c>
      <c r="C36" s="1" t="s">
        <v>93</v>
      </c>
      <c r="D36" s="1" t="s">
        <v>7</v>
      </c>
      <c r="E36" s="1" t="s">
        <v>11</v>
      </c>
    </row>
    <row r="37" spans="1:5" ht="12.75" x14ac:dyDescent="0.2">
      <c r="A37" s="2">
        <v>45116.845271886574</v>
      </c>
      <c r="B37" s="1" t="s">
        <v>94</v>
      </c>
      <c r="C37" s="1" t="s">
        <v>95</v>
      </c>
      <c r="D37" s="1" t="s">
        <v>7</v>
      </c>
      <c r="E37" s="1" t="s">
        <v>11</v>
      </c>
    </row>
    <row r="38" spans="1:5" ht="12.75" x14ac:dyDescent="0.2">
      <c r="A38" s="2">
        <v>45116.858560821755</v>
      </c>
      <c r="B38" s="1" t="s">
        <v>96</v>
      </c>
      <c r="C38" s="1" t="s">
        <v>97</v>
      </c>
      <c r="D38" s="1" t="s">
        <v>7</v>
      </c>
      <c r="E38" s="1" t="s">
        <v>11</v>
      </c>
    </row>
    <row r="39" spans="1:5" ht="12.75" x14ac:dyDescent="0.2">
      <c r="A39" s="2">
        <v>45116.876762187501</v>
      </c>
      <c r="B39" s="1" t="s">
        <v>98</v>
      </c>
      <c r="C39" s="1" t="s">
        <v>99</v>
      </c>
      <c r="D39" s="1" t="s">
        <v>7</v>
      </c>
      <c r="E39" s="1" t="s">
        <v>11</v>
      </c>
    </row>
    <row r="40" spans="1:5" ht="12.75" x14ac:dyDescent="0.2">
      <c r="A40" s="2">
        <v>45116.877761481483</v>
      </c>
      <c r="B40" s="1" t="s">
        <v>100</v>
      </c>
      <c r="C40" s="1" t="s">
        <v>101</v>
      </c>
      <c r="D40" s="1" t="s">
        <v>7</v>
      </c>
      <c r="E40" s="1" t="s">
        <v>11</v>
      </c>
    </row>
    <row r="41" spans="1:5" ht="12.75" x14ac:dyDescent="0.2">
      <c r="A41" s="2">
        <v>45116.899790763884</v>
      </c>
      <c r="B41" s="1" t="s">
        <v>102</v>
      </c>
      <c r="C41" s="1" t="s">
        <v>103</v>
      </c>
      <c r="D41" s="1" t="s">
        <v>7</v>
      </c>
      <c r="E41" s="1" t="s">
        <v>11</v>
      </c>
    </row>
    <row r="42" spans="1:5" ht="12.75" x14ac:dyDescent="0.2">
      <c r="A42" s="2">
        <v>45116.917028946758</v>
      </c>
      <c r="B42" s="1" t="s">
        <v>104</v>
      </c>
      <c r="C42" s="1" t="s">
        <v>105</v>
      </c>
      <c r="D42" s="1" t="s">
        <v>34</v>
      </c>
      <c r="E42" s="1" t="s">
        <v>11</v>
      </c>
    </row>
    <row r="43" spans="1:5" ht="12.75" x14ac:dyDescent="0.2">
      <c r="A43" s="2">
        <v>45116.934003981485</v>
      </c>
      <c r="B43" s="1" t="s">
        <v>106</v>
      </c>
      <c r="C43" s="1" t="s">
        <v>107</v>
      </c>
      <c r="D43" s="1" t="s">
        <v>7</v>
      </c>
      <c r="E43" s="1" t="s">
        <v>11</v>
      </c>
    </row>
    <row r="44" spans="1:5" ht="12.75" x14ac:dyDescent="0.2">
      <c r="A44" s="2">
        <v>45116.946692673606</v>
      </c>
      <c r="B44" s="1" t="s">
        <v>108</v>
      </c>
      <c r="C44" s="1" t="s">
        <v>109</v>
      </c>
      <c r="D44" s="1" t="s">
        <v>7</v>
      </c>
      <c r="E44" s="1" t="s">
        <v>11</v>
      </c>
    </row>
    <row r="45" spans="1:5" ht="12.75" x14ac:dyDescent="0.2">
      <c r="A45" s="2">
        <v>45116.947494456021</v>
      </c>
      <c r="B45" s="1" t="s">
        <v>110</v>
      </c>
      <c r="C45" s="1" t="s">
        <v>111</v>
      </c>
      <c r="D45" s="1" t="s">
        <v>7</v>
      </c>
      <c r="E45" s="1" t="s">
        <v>11</v>
      </c>
    </row>
    <row r="46" spans="1:5" ht="12.75" x14ac:dyDescent="0.2">
      <c r="A46" s="2">
        <v>45116.959540578704</v>
      </c>
      <c r="B46" s="1" t="s">
        <v>112</v>
      </c>
      <c r="C46" s="1" t="s">
        <v>113</v>
      </c>
      <c r="D46" s="1" t="s">
        <v>7</v>
      </c>
      <c r="E46" s="1" t="s">
        <v>11</v>
      </c>
    </row>
    <row r="47" spans="1:5" ht="12.75" x14ac:dyDescent="0.2">
      <c r="A47" s="2">
        <v>45117.263567569447</v>
      </c>
      <c r="B47" s="1" t="s">
        <v>116</v>
      </c>
      <c r="C47" s="1" t="s">
        <v>117</v>
      </c>
      <c r="D47" s="1" t="s">
        <v>7</v>
      </c>
      <c r="E47" s="1" t="s">
        <v>11</v>
      </c>
    </row>
    <row r="48" spans="1:5" ht="12.75" x14ac:dyDescent="0.2">
      <c r="A48" s="2">
        <v>45117.267687268519</v>
      </c>
      <c r="B48" s="1" t="s">
        <v>118</v>
      </c>
      <c r="C48" s="1" t="s">
        <v>119</v>
      </c>
      <c r="D48" s="1" t="s">
        <v>7</v>
      </c>
      <c r="E48" s="1" t="s">
        <v>11</v>
      </c>
    </row>
    <row r="49" spans="1:5" ht="12.75" x14ac:dyDescent="0.2">
      <c r="A49" s="2">
        <v>45117.268078611116</v>
      </c>
      <c r="B49" s="1" t="s">
        <v>120</v>
      </c>
      <c r="C49" s="1" t="s">
        <v>121</v>
      </c>
      <c r="D49" s="1" t="s">
        <v>7</v>
      </c>
      <c r="E49" s="1" t="s">
        <v>11</v>
      </c>
    </row>
    <row r="50" spans="1:5" ht="12.75" x14ac:dyDescent="0.2">
      <c r="A50" s="2">
        <v>45117.291651550928</v>
      </c>
      <c r="B50" s="1" t="s">
        <v>122</v>
      </c>
      <c r="C50" s="1" t="s">
        <v>123</v>
      </c>
      <c r="D50" s="1" t="s">
        <v>7</v>
      </c>
      <c r="E50" s="1" t="s">
        <v>11</v>
      </c>
    </row>
    <row r="51" spans="1:5" ht="12.75" x14ac:dyDescent="0.2">
      <c r="A51" s="2">
        <v>45117.314356539355</v>
      </c>
      <c r="B51" s="1" t="s">
        <v>126</v>
      </c>
      <c r="C51" s="1" t="s">
        <v>127</v>
      </c>
      <c r="D51" s="1" t="s">
        <v>10</v>
      </c>
      <c r="E51" s="1" t="s">
        <v>11</v>
      </c>
    </row>
    <row r="52" spans="1:5" ht="12.75" x14ac:dyDescent="0.2">
      <c r="A52" s="2">
        <v>45117.316258981482</v>
      </c>
      <c r="B52" s="1" t="s">
        <v>128</v>
      </c>
      <c r="C52" s="1" t="s">
        <v>129</v>
      </c>
      <c r="D52" s="1" t="s">
        <v>7</v>
      </c>
      <c r="E52" s="1" t="s">
        <v>11</v>
      </c>
    </row>
    <row r="53" spans="1:5" ht="12.75" x14ac:dyDescent="0.2">
      <c r="A53" s="2">
        <v>45117.333336145835</v>
      </c>
      <c r="B53" s="1" t="s">
        <v>130</v>
      </c>
      <c r="C53" s="1" t="s">
        <v>131</v>
      </c>
      <c r="D53" s="1" t="s">
        <v>7</v>
      </c>
      <c r="E53" s="1" t="s">
        <v>11</v>
      </c>
    </row>
    <row r="54" spans="1:5" ht="12.75" x14ac:dyDescent="0.2">
      <c r="A54" s="2">
        <v>45117.341913414348</v>
      </c>
      <c r="B54" s="1" t="s">
        <v>132</v>
      </c>
      <c r="C54" s="1" t="s">
        <v>133</v>
      </c>
      <c r="D54" s="1" t="s">
        <v>7</v>
      </c>
      <c r="E54" s="1" t="s">
        <v>11</v>
      </c>
    </row>
    <row r="55" spans="1:5" ht="12.75" x14ac:dyDescent="0.2">
      <c r="A55" s="2">
        <v>45117.379274270832</v>
      </c>
      <c r="B55" s="1" t="s">
        <v>134</v>
      </c>
      <c r="C55" s="1" t="s">
        <v>135</v>
      </c>
      <c r="D55" s="1" t="s">
        <v>7</v>
      </c>
      <c r="E55" s="1" t="s">
        <v>11</v>
      </c>
    </row>
    <row r="56" spans="1:5" ht="12.75" x14ac:dyDescent="0.2">
      <c r="A56" s="2">
        <v>45117.381495694441</v>
      </c>
      <c r="B56" s="1" t="s">
        <v>136</v>
      </c>
      <c r="C56" s="1" t="s">
        <v>137</v>
      </c>
      <c r="D56" s="1" t="s">
        <v>7</v>
      </c>
      <c r="E56" s="1" t="s">
        <v>11</v>
      </c>
    </row>
    <row r="57" spans="1:5" ht="12.75" x14ac:dyDescent="0.2">
      <c r="A57" s="2">
        <v>45117.382763738424</v>
      </c>
      <c r="B57" s="1" t="s">
        <v>138</v>
      </c>
      <c r="C57" s="1" t="s">
        <v>139</v>
      </c>
      <c r="D57" s="1" t="s">
        <v>7</v>
      </c>
      <c r="E57" s="1" t="s">
        <v>11</v>
      </c>
    </row>
    <row r="58" spans="1:5" ht="12.75" x14ac:dyDescent="0.2">
      <c r="A58" s="2">
        <v>45117.384932824076</v>
      </c>
      <c r="B58" s="1" t="s">
        <v>140</v>
      </c>
      <c r="C58" s="1" t="s">
        <v>141</v>
      </c>
      <c r="D58" s="1" t="s">
        <v>7</v>
      </c>
      <c r="E58" s="1" t="s">
        <v>11</v>
      </c>
    </row>
    <row r="59" spans="1:5" ht="12.75" x14ac:dyDescent="0.2">
      <c r="A59" s="2">
        <v>45117.394247569449</v>
      </c>
      <c r="B59" s="1" t="s">
        <v>142</v>
      </c>
      <c r="C59" s="1" t="s">
        <v>143</v>
      </c>
      <c r="D59" s="1" t="s">
        <v>7</v>
      </c>
      <c r="E59" s="1" t="s">
        <v>11</v>
      </c>
    </row>
    <row r="60" spans="1:5" ht="12.75" x14ac:dyDescent="0.2">
      <c r="A60" s="2">
        <v>45117.399610972221</v>
      </c>
      <c r="B60" s="1" t="s">
        <v>144</v>
      </c>
      <c r="C60" s="1" t="s">
        <v>145</v>
      </c>
      <c r="D60" s="1" t="s">
        <v>21</v>
      </c>
      <c r="E60" s="1" t="s">
        <v>11</v>
      </c>
    </row>
    <row r="61" spans="1:5" ht="12.75" x14ac:dyDescent="0.2">
      <c r="A61" s="2">
        <v>45117.410114375001</v>
      </c>
      <c r="B61" s="1" t="s">
        <v>146</v>
      </c>
      <c r="C61" s="1" t="s">
        <v>147</v>
      </c>
      <c r="D61" s="1" t="s">
        <v>10</v>
      </c>
      <c r="E61" s="1" t="s">
        <v>11</v>
      </c>
    </row>
    <row r="62" spans="1:5" ht="12.75" x14ac:dyDescent="0.2">
      <c r="A62" s="2">
        <v>45117.424867303242</v>
      </c>
      <c r="B62" s="1" t="s">
        <v>150</v>
      </c>
      <c r="C62" s="1" t="s">
        <v>151</v>
      </c>
      <c r="D62" s="1" t="s">
        <v>7</v>
      </c>
      <c r="E62" s="1" t="s">
        <v>11</v>
      </c>
    </row>
    <row r="63" spans="1:5" ht="12.75" x14ac:dyDescent="0.2">
      <c r="A63" s="2">
        <v>45117.425036296292</v>
      </c>
      <c r="B63" s="1" t="s">
        <v>152</v>
      </c>
      <c r="C63" s="1" t="s">
        <v>153</v>
      </c>
      <c r="D63" s="1" t="s">
        <v>7</v>
      </c>
      <c r="E63" s="1" t="s">
        <v>11</v>
      </c>
    </row>
    <row r="64" spans="1:5" ht="12.75" x14ac:dyDescent="0.2">
      <c r="A64" s="2">
        <v>45117.437557939818</v>
      </c>
      <c r="B64" s="1" t="s">
        <v>156</v>
      </c>
      <c r="C64" s="1" t="s">
        <v>157</v>
      </c>
      <c r="D64" s="1" t="s">
        <v>7</v>
      </c>
      <c r="E64" s="1" t="s">
        <v>11</v>
      </c>
    </row>
    <row r="65" spans="1:5" ht="12.75" x14ac:dyDescent="0.2">
      <c r="A65" s="2">
        <v>45117.452011226851</v>
      </c>
      <c r="B65" s="1" t="s">
        <v>158</v>
      </c>
      <c r="C65" s="1" t="s">
        <v>159</v>
      </c>
      <c r="D65" s="1" t="s">
        <v>7</v>
      </c>
      <c r="E65" s="1" t="s">
        <v>11</v>
      </c>
    </row>
    <row r="66" spans="1:5" ht="12.75" x14ac:dyDescent="0.2">
      <c r="A66" s="2">
        <v>45117.459644398143</v>
      </c>
      <c r="B66" s="1" t="s">
        <v>160</v>
      </c>
      <c r="C66" s="1" t="s">
        <v>161</v>
      </c>
      <c r="D66" s="1" t="s">
        <v>7</v>
      </c>
      <c r="E66" s="1" t="s">
        <v>11</v>
      </c>
    </row>
    <row r="67" spans="1:5" ht="12.75" x14ac:dyDescent="0.2">
      <c r="A67" s="2">
        <v>45117.498458692135</v>
      </c>
      <c r="B67" s="1" t="s">
        <v>162</v>
      </c>
      <c r="C67" s="1" t="s">
        <v>163</v>
      </c>
      <c r="D67" s="1" t="s">
        <v>7</v>
      </c>
      <c r="E67" s="1" t="s">
        <v>11</v>
      </c>
    </row>
    <row r="68" spans="1:5" ht="12.75" x14ac:dyDescent="0.2">
      <c r="A68" s="2">
        <v>45117.576904664355</v>
      </c>
      <c r="B68" s="1" t="s">
        <v>164</v>
      </c>
      <c r="C68" s="1" t="s">
        <v>165</v>
      </c>
      <c r="D68" s="1" t="s">
        <v>10</v>
      </c>
      <c r="E68" s="1" t="s">
        <v>11</v>
      </c>
    </row>
    <row r="69" spans="1:5" ht="12.75" x14ac:dyDescent="0.2">
      <c r="A69" s="2">
        <v>45117.59088491898</v>
      </c>
      <c r="B69" s="1" t="s">
        <v>166</v>
      </c>
      <c r="C69" s="1" t="s">
        <v>167</v>
      </c>
      <c r="D69" s="1" t="s">
        <v>227</v>
      </c>
      <c r="E69" s="1" t="s">
        <v>11</v>
      </c>
    </row>
    <row r="70" spans="1:5" ht="12.75" x14ac:dyDescent="0.2">
      <c r="A70" s="2">
        <v>45117.598345914354</v>
      </c>
      <c r="B70" s="1" t="s">
        <v>169</v>
      </c>
      <c r="C70" s="1" t="s">
        <v>91</v>
      </c>
      <c r="D70" s="1" t="s">
        <v>7</v>
      </c>
      <c r="E70" s="1" t="s">
        <v>11</v>
      </c>
    </row>
    <row r="71" spans="1:5" ht="12.75" x14ac:dyDescent="0.2">
      <c r="A71" s="2">
        <v>45117.599023842587</v>
      </c>
      <c r="B71" s="1" t="s">
        <v>114</v>
      </c>
      <c r="C71" s="1" t="s">
        <v>115</v>
      </c>
      <c r="D71" s="1" t="s">
        <v>7</v>
      </c>
      <c r="E71" s="1" t="s">
        <v>11</v>
      </c>
    </row>
    <row r="72" spans="1:5" ht="12.75" x14ac:dyDescent="0.2">
      <c r="A72" s="2">
        <v>45117.599301898153</v>
      </c>
      <c r="B72" s="1" t="s">
        <v>170</v>
      </c>
      <c r="C72" s="1" t="s">
        <v>168</v>
      </c>
      <c r="D72" s="1" t="s">
        <v>7</v>
      </c>
      <c r="E72" s="1" t="s">
        <v>11</v>
      </c>
    </row>
    <row r="73" spans="1:5" ht="12.75" x14ac:dyDescent="0.2">
      <c r="A73" s="2">
        <v>45117.603538449075</v>
      </c>
      <c r="B73" s="1" t="s">
        <v>32</v>
      </c>
      <c r="C73" s="1" t="s">
        <v>33</v>
      </c>
      <c r="D73" s="1" t="s">
        <v>7</v>
      </c>
      <c r="E73" s="1" t="s">
        <v>11</v>
      </c>
    </row>
    <row r="74" spans="1:5" ht="12.75" x14ac:dyDescent="0.2">
      <c r="A74" s="2">
        <v>45117.612912141209</v>
      </c>
      <c r="B74" s="1" t="s">
        <v>61</v>
      </c>
      <c r="C74" s="1" t="s">
        <v>62</v>
      </c>
      <c r="D74" s="1" t="s">
        <v>7</v>
      </c>
      <c r="E74" s="1" t="s">
        <v>11</v>
      </c>
    </row>
    <row r="75" spans="1:5" ht="12.75" x14ac:dyDescent="0.2">
      <c r="A75" s="2">
        <v>45117.616316689819</v>
      </c>
      <c r="B75" s="1" t="s">
        <v>171</v>
      </c>
      <c r="C75" s="1" t="s">
        <v>172</v>
      </c>
      <c r="D75" s="1" t="s">
        <v>7</v>
      </c>
      <c r="E75" s="1" t="s">
        <v>11</v>
      </c>
    </row>
    <row r="76" spans="1:5" ht="12.75" x14ac:dyDescent="0.2">
      <c r="A76" s="2">
        <v>45117.631871423611</v>
      </c>
      <c r="B76" s="1" t="s">
        <v>72</v>
      </c>
      <c r="C76" s="1" t="s">
        <v>73</v>
      </c>
      <c r="D76" s="1" t="s">
        <v>10</v>
      </c>
      <c r="E76" s="1" t="s">
        <v>11</v>
      </c>
    </row>
    <row r="77" spans="1:5" ht="12.75" x14ac:dyDescent="0.2">
      <c r="A77" s="2">
        <v>45117.645876180555</v>
      </c>
      <c r="B77" s="1" t="s">
        <v>173</v>
      </c>
      <c r="C77" s="1" t="s">
        <v>174</v>
      </c>
      <c r="D77" s="1" t="s">
        <v>7</v>
      </c>
      <c r="E77" s="1" t="s">
        <v>11</v>
      </c>
    </row>
    <row r="78" spans="1:5" ht="12.75" x14ac:dyDescent="0.2">
      <c r="A78" s="2">
        <v>45117.650293692132</v>
      </c>
      <c r="B78" s="1" t="s">
        <v>175</v>
      </c>
      <c r="C78" s="1" t="s">
        <v>176</v>
      </c>
      <c r="D78" s="1" t="s">
        <v>7</v>
      </c>
      <c r="E78" s="1" t="s">
        <v>11</v>
      </c>
    </row>
    <row r="79" spans="1:5" ht="12.75" x14ac:dyDescent="0.2">
      <c r="A79" s="2">
        <v>45117.652264456017</v>
      </c>
      <c r="B79" s="1" t="s">
        <v>177</v>
      </c>
      <c r="C79" s="1" t="s">
        <v>178</v>
      </c>
      <c r="D79" s="1" t="s">
        <v>10</v>
      </c>
      <c r="E79" s="1" t="s">
        <v>11</v>
      </c>
    </row>
    <row r="80" spans="1:5" ht="12.75" x14ac:dyDescent="0.2">
      <c r="A80" s="2">
        <v>45117.658388599535</v>
      </c>
      <c r="B80" s="1" t="s">
        <v>179</v>
      </c>
      <c r="C80" s="1" t="s">
        <v>180</v>
      </c>
      <c r="D80" s="1" t="s">
        <v>7</v>
      </c>
      <c r="E80" s="1" t="s">
        <v>11</v>
      </c>
    </row>
    <row r="81" spans="1:5" ht="12.75" x14ac:dyDescent="0.2">
      <c r="A81" s="2">
        <v>45117.660880810188</v>
      </c>
      <c r="B81" s="1" t="s">
        <v>181</v>
      </c>
      <c r="C81" s="1" t="s">
        <v>182</v>
      </c>
      <c r="D81" s="1" t="s">
        <v>7</v>
      </c>
      <c r="E81" s="1" t="s">
        <v>11</v>
      </c>
    </row>
    <row r="82" spans="1:5" ht="12.75" x14ac:dyDescent="0.2">
      <c r="A82" s="2">
        <v>45117.663092685187</v>
      </c>
      <c r="B82" s="1" t="s">
        <v>183</v>
      </c>
      <c r="C82" s="1" t="s">
        <v>184</v>
      </c>
      <c r="D82" s="1" t="s">
        <v>10</v>
      </c>
      <c r="E82" s="1" t="s">
        <v>11</v>
      </c>
    </row>
    <row r="83" spans="1:5" ht="12.75" x14ac:dyDescent="0.2">
      <c r="A83" s="2">
        <v>45117.66692635417</v>
      </c>
      <c r="B83" s="1" t="s">
        <v>65</v>
      </c>
      <c r="C83" s="1" t="s">
        <v>66</v>
      </c>
      <c r="D83" s="1" t="s">
        <v>10</v>
      </c>
      <c r="E83" s="1" t="s">
        <v>11</v>
      </c>
    </row>
    <row r="84" spans="1:5" ht="12.75" x14ac:dyDescent="0.2">
      <c r="A84" s="2">
        <v>45117.667770706015</v>
      </c>
      <c r="B84" s="1" t="s">
        <v>185</v>
      </c>
      <c r="C84" s="1" t="s">
        <v>186</v>
      </c>
      <c r="D84" s="1" t="s">
        <v>7</v>
      </c>
      <c r="E84" s="1" t="s">
        <v>11</v>
      </c>
    </row>
    <row r="85" spans="1:5" ht="12.75" x14ac:dyDescent="0.2">
      <c r="A85" s="2">
        <v>45117.676140150463</v>
      </c>
      <c r="B85" s="1" t="s">
        <v>124</v>
      </c>
      <c r="C85" s="1" t="s">
        <v>125</v>
      </c>
      <c r="D85" s="1" t="s">
        <v>7</v>
      </c>
      <c r="E85" s="1" t="s">
        <v>11</v>
      </c>
    </row>
    <row r="86" spans="1:5" ht="12.75" x14ac:dyDescent="0.2">
      <c r="A86" s="2">
        <v>45117.678195300927</v>
      </c>
      <c r="B86" s="1" t="s">
        <v>187</v>
      </c>
      <c r="C86" s="1" t="s">
        <v>188</v>
      </c>
      <c r="D86" s="1" t="s">
        <v>21</v>
      </c>
      <c r="E86" s="1" t="s">
        <v>11</v>
      </c>
    </row>
    <row r="87" spans="1:5" ht="12.75" x14ac:dyDescent="0.2">
      <c r="A87" s="2">
        <v>45117.679485520828</v>
      </c>
      <c r="B87" s="1" t="s">
        <v>189</v>
      </c>
      <c r="C87" s="1" t="s">
        <v>190</v>
      </c>
      <c r="D87" s="1" t="s">
        <v>21</v>
      </c>
      <c r="E87" s="1" t="s">
        <v>11</v>
      </c>
    </row>
    <row r="88" spans="1:5" ht="12.75" x14ac:dyDescent="0.2">
      <c r="A88" s="2">
        <v>45117.685625671293</v>
      </c>
      <c r="B88" s="1" t="s">
        <v>191</v>
      </c>
      <c r="C88" s="1" t="s">
        <v>192</v>
      </c>
      <c r="D88" s="1" t="s">
        <v>21</v>
      </c>
      <c r="E88" s="1" t="s">
        <v>11</v>
      </c>
    </row>
    <row r="89" spans="1:5" ht="12.75" x14ac:dyDescent="0.2">
      <c r="A89" s="2">
        <v>45117.692279884257</v>
      </c>
      <c r="B89" s="1" t="s">
        <v>193</v>
      </c>
      <c r="C89" s="1" t="s">
        <v>194</v>
      </c>
      <c r="D89" s="1" t="s">
        <v>7</v>
      </c>
      <c r="E89" s="1" t="s">
        <v>11</v>
      </c>
    </row>
    <row r="90" spans="1:5" ht="12.75" x14ac:dyDescent="0.2">
      <c r="A90" s="2">
        <v>45117.70929997685</v>
      </c>
      <c r="B90" s="1" t="s">
        <v>5</v>
      </c>
      <c r="C90" s="1" t="s">
        <v>6</v>
      </c>
      <c r="D90" s="1" t="s">
        <v>7</v>
      </c>
      <c r="E90" s="1" t="s">
        <v>11</v>
      </c>
    </row>
    <row r="91" spans="1:5" ht="12.75" x14ac:dyDescent="0.2">
      <c r="A91" s="2">
        <v>45117.723282974534</v>
      </c>
      <c r="B91" s="1" t="s">
        <v>195</v>
      </c>
      <c r="C91" s="1" t="s">
        <v>196</v>
      </c>
      <c r="D91" s="1" t="s">
        <v>7</v>
      </c>
      <c r="E91" s="1" t="s">
        <v>11</v>
      </c>
    </row>
    <row r="92" spans="1:5" ht="12.75" x14ac:dyDescent="0.2">
      <c r="A92" s="2">
        <v>45117.739774571761</v>
      </c>
      <c r="B92" s="1" t="s">
        <v>154</v>
      </c>
      <c r="C92" s="1" t="s">
        <v>155</v>
      </c>
      <c r="D92" s="1" t="s">
        <v>7</v>
      </c>
      <c r="E92" s="1" t="s">
        <v>11</v>
      </c>
    </row>
    <row r="93" spans="1:5" ht="12.75" x14ac:dyDescent="0.2">
      <c r="A93" s="2">
        <v>45117.775972557865</v>
      </c>
      <c r="B93" s="1" t="s">
        <v>148</v>
      </c>
      <c r="C93" s="1" t="s">
        <v>149</v>
      </c>
      <c r="D93" s="1" t="s">
        <v>7</v>
      </c>
      <c r="E93" s="1" t="s">
        <v>11</v>
      </c>
    </row>
    <row r="94" spans="1:5" ht="12.75" x14ac:dyDescent="0.2">
      <c r="A94" s="2">
        <v>45117.784850949072</v>
      </c>
      <c r="B94" s="1" t="s">
        <v>197</v>
      </c>
      <c r="C94" s="1" t="s">
        <v>198</v>
      </c>
      <c r="D94" s="1" t="s">
        <v>10</v>
      </c>
      <c r="E94" s="1" t="s">
        <v>11</v>
      </c>
    </row>
    <row r="95" spans="1:5" ht="12.75" x14ac:dyDescent="0.2">
      <c r="A95" s="2">
        <v>45117.788528483798</v>
      </c>
      <c r="B95" s="1" t="s">
        <v>201</v>
      </c>
      <c r="C95" s="1" t="s">
        <v>202</v>
      </c>
      <c r="D95" s="1" t="s">
        <v>7</v>
      </c>
      <c r="E95" s="1" t="s">
        <v>11</v>
      </c>
    </row>
    <row r="96" spans="1:5" ht="12.75" x14ac:dyDescent="0.2">
      <c r="A96" s="2">
        <v>45117.789221874998</v>
      </c>
      <c r="B96" s="1" t="s">
        <v>199</v>
      </c>
      <c r="C96" s="1" t="s">
        <v>200</v>
      </c>
      <c r="D96" s="1" t="s">
        <v>7</v>
      </c>
      <c r="E96" s="1" t="s">
        <v>11</v>
      </c>
    </row>
    <row r="97" spans="1:5" ht="12.75" x14ac:dyDescent="0.2">
      <c r="A97" s="2">
        <v>45117.812275925928</v>
      </c>
      <c r="B97" s="1" t="s">
        <v>203</v>
      </c>
      <c r="C97" s="1" t="s">
        <v>204</v>
      </c>
      <c r="D97" s="1" t="s">
        <v>7</v>
      </c>
      <c r="E97" s="1" t="s">
        <v>11</v>
      </c>
    </row>
    <row r="98" spans="1:5" ht="15.75" customHeight="1" x14ac:dyDescent="0.2">
      <c r="A98" s="9">
        <v>45117.900645706017</v>
      </c>
      <c r="B98" s="8" t="s">
        <v>228</v>
      </c>
      <c r="C98" s="8" t="s">
        <v>229</v>
      </c>
      <c r="D98" s="8" t="s">
        <v>7</v>
      </c>
      <c r="E98" s="8" t="s">
        <v>11</v>
      </c>
    </row>
    <row r="99" spans="1:5" ht="15.75" customHeight="1" x14ac:dyDescent="0.2">
      <c r="A99" s="9">
        <v>45117.905996782407</v>
      </c>
      <c r="B99" s="8" t="s">
        <v>230</v>
      </c>
      <c r="C99" s="8" t="s">
        <v>231</v>
      </c>
      <c r="D99" s="8" t="s">
        <v>21</v>
      </c>
      <c r="E99" s="8" t="s">
        <v>11</v>
      </c>
    </row>
    <row r="100" spans="1:5" ht="15.75" customHeight="1" x14ac:dyDescent="0.2">
      <c r="A100" s="9">
        <v>45117.918835405093</v>
      </c>
      <c r="B100" s="8" t="s">
        <v>232</v>
      </c>
      <c r="C100" s="8" t="s">
        <v>233</v>
      </c>
      <c r="D100" s="8" t="s">
        <v>7</v>
      </c>
      <c r="E100" s="8" t="s">
        <v>11</v>
      </c>
    </row>
    <row r="101" spans="1:5" ht="15.75" customHeight="1" x14ac:dyDescent="0.2">
      <c r="A101" s="11">
        <v>45117.930791469902</v>
      </c>
      <c r="B101" s="10" t="s">
        <v>234</v>
      </c>
      <c r="C101" s="10" t="s">
        <v>235</v>
      </c>
      <c r="D101" s="10" t="s">
        <v>18</v>
      </c>
      <c r="E101" s="10" t="s">
        <v>11</v>
      </c>
    </row>
  </sheetData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1"/>
  <sheetViews>
    <sheetView workbookViewId="0">
      <selection activeCell="N42" sqref="N42"/>
    </sheetView>
  </sheetViews>
  <sheetFormatPr defaultRowHeight="12.75" x14ac:dyDescent="0.2"/>
  <cols>
    <col min="1" max="1" width="11.5703125" style="4" customWidth="1"/>
    <col min="2" max="2" width="6.42578125" style="4" customWidth="1"/>
    <col min="3" max="3" width="10.28515625" style="4" customWidth="1"/>
    <col min="4" max="4" width="5.5703125" style="4" customWidth="1"/>
    <col min="5" max="5" width="12.85546875" style="4" customWidth="1"/>
    <col min="6" max="6" width="5.7109375" style="4" customWidth="1"/>
    <col min="7" max="7" width="12.5703125" style="4" customWidth="1"/>
    <col min="8" max="8" width="5.42578125" style="4" customWidth="1"/>
    <col min="9" max="9" width="13.85546875" style="4" customWidth="1"/>
    <col min="10" max="10" width="6.7109375" customWidth="1"/>
    <col min="12" max="16" width="9.140625" style="4"/>
  </cols>
  <sheetData>
    <row r="1" spans="1:18" x14ac:dyDescent="0.2">
      <c r="A1" s="6" t="s">
        <v>205</v>
      </c>
      <c r="B1" s="3"/>
      <c r="C1" s="6" t="s">
        <v>212</v>
      </c>
      <c r="D1" s="3"/>
      <c r="E1" s="6" t="s">
        <v>213</v>
      </c>
      <c r="F1" s="3"/>
      <c r="G1" s="6" t="s">
        <v>214</v>
      </c>
      <c r="H1" s="3"/>
      <c r="I1" s="6" t="s">
        <v>216</v>
      </c>
    </row>
    <row r="2" spans="1:18" x14ac:dyDescent="0.2">
      <c r="A2" s="3">
        <v>1</v>
      </c>
      <c r="B2" s="3">
        <v>1</v>
      </c>
      <c r="C2" s="3">
        <v>1</v>
      </c>
      <c r="D2" s="3">
        <v>1</v>
      </c>
      <c r="E2" s="3">
        <v>1</v>
      </c>
      <c r="F2" s="3">
        <v>1</v>
      </c>
      <c r="G2" s="3">
        <v>2</v>
      </c>
      <c r="H2" s="3">
        <v>1</v>
      </c>
      <c r="I2" s="3">
        <v>1</v>
      </c>
      <c r="J2" s="3">
        <v>1</v>
      </c>
      <c r="L2" s="4" t="s">
        <v>207</v>
      </c>
      <c r="M2" s="4" t="s">
        <v>208</v>
      </c>
      <c r="N2" s="4" t="s">
        <v>209</v>
      </c>
      <c r="O2" s="4" t="s">
        <v>210</v>
      </c>
      <c r="P2" s="4" t="s">
        <v>211</v>
      </c>
      <c r="R2" s="6" t="s">
        <v>206</v>
      </c>
    </row>
    <row r="3" spans="1:18" x14ac:dyDescent="0.2">
      <c r="A3" s="3">
        <v>2</v>
      </c>
      <c r="B3" s="3">
        <v>1</v>
      </c>
      <c r="C3" s="3">
        <v>2</v>
      </c>
      <c r="D3" s="3">
        <v>1</v>
      </c>
      <c r="E3" s="3">
        <v>2</v>
      </c>
      <c r="F3" s="3">
        <v>1</v>
      </c>
      <c r="G3" s="3">
        <v>2</v>
      </c>
      <c r="H3" s="3">
        <v>2</v>
      </c>
      <c r="I3" s="3">
        <v>3</v>
      </c>
      <c r="J3" s="3">
        <v>1</v>
      </c>
      <c r="L3" s="3">
        <v>5</v>
      </c>
      <c r="M3" s="3">
        <v>4</v>
      </c>
      <c r="N3" s="3">
        <v>3</v>
      </c>
      <c r="O3" s="3">
        <v>2</v>
      </c>
      <c r="P3" s="3">
        <v>1</v>
      </c>
      <c r="R3" s="6">
        <f>100*L3</f>
        <v>500</v>
      </c>
    </row>
    <row r="4" spans="1:18" x14ac:dyDescent="0.2">
      <c r="A4" s="3">
        <v>2</v>
      </c>
      <c r="B4" s="3">
        <v>2</v>
      </c>
      <c r="C4" s="3">
        <v>2</v>
      </c>
      <c r="D4" s="3">
        <v>2</v>
      </c>
      <c r="E4" s="3">
        <v>3</v>
      </c>
      <c r="F4" s="3">
        <v>1</v>
      </c>
      <c r="G4" s="3">
        <v>2</v>
      </c>
      <c r="H4" s="3">
        <v>3</v>
      </c>
      <c r="I4" s="3">
        <v>3</v>
      </c>
      <c r="J4" s="3">
        <v>2</v>
      </c>
      <c r="R4" s="3"/>
    </row>
    <row r="5" spans="1:18" x14ac:dyDescent="0.2">
      <c r="A5" s="3">
        <v>3</v>
      </c>
      <c r="B5" s="3">
        <v>1</v>
      </c>
      <c r="C5" s="3">
        <v>3</v>
      </c>
      <c r="D5" s="3">
        <v>1</v>
      </c>
      <c r="E5" s="3">
        <v>3</v>
      </c>
      <c r="F5" s="3">
        <v>2</v>
      </c>
      <c r="G5" s="3">
        <v>3</v>
      </c>
      <c r="H5" s="3">
        <v>1</v>
      </c>
      <c r="I5" s="3">
        <v>3</v>
      </c>
      <c r="J5" s="3">
        <v>3</v>
      </c>
      <c r="L5" s="3">
        <v>23</v>
      </c>
      <c r="M5" s="3">
        <v>55</v>
      </c>
      <c r="N5" s="3">
        <v>19</v>
      </c>
      <c r="O5" s="3">
        <v>2</v>
      </c>
      <c r="P5" s="3">
        <v>1</v>
      </c>
      <c r="R5" s="3"/>
    </row>
    <row r="6" spans="1:18" x14ac:dyDescent="0.2">
      <c r="A6" s="3">
        <v>3</v>
      </c>
      <c r="B6" s="3">
        <v>2</v>
      </c>
      <c r="C6" s="3">
        <v>3</v>
      </c>
      <c r="D6" s="3">
        <v>2</v>
      </c>
      <c r="E6" s="3">
        <v>3</v>
      </c>
      <c r="F6" s="3">
        <v>3</v>
      </c>
      <c r="G6" s="3">
        <v>3</v>
      </c>
      <c r="H6" s="3">
        <v>2</v>
      </c>
      <c r="I6" s="3">
        <v>3</v>
      </c>
      <c r="J6" s="3">
        <v>4</v>
      </c>
      <c r="L6" s="3">
        <f>L3*L5</f>
        <v>115</v>
      </c>
      <c r="M6" s="3">
        <f>M3*M5</f>
        <v>220</v>
      </c>
      <c r="N6" s="3">
        <f>N3*N5</f>
        <v>57</v>
      </c>
      <c r="O6" s="3">
        <f>O5*O3</f>
        <v>4</v>
      </c>
      <c r="P6" s="3">
        <v>1</v>
      </c>
      <c r="Q6" s="3"/>
      <c r="R6" s="3"/>
    </row>
    <row r="7" spans="1:18" x14ac:dyDescent="0.2">
      <c r="A7" s="3">
        <v>3</v>
      </c>
      <c r="B7" s="3">
        <v>3</v>
      </c>
      <c r="C7" s="3">
        <v>3</v>
      </c>
      <c r="D7" s="3">
        <v>3</v>
      </c>
      <c r="E7" s="3">
        <v>3</v>
      </c>
      <c r="F7" s="3">
        <v>4</v>
      </c>
      <c r="G7" s="3">
        <v>3</v>
      </c>
      <c r="H7" s="3">
        <v>3</v>
      </c>
      <c r="I7" s="3">
        <v>3</v>
      </c>
      <c r="J7" s="3">
        <v>5</v>
      </c>
      <c r="L7" s="3"/>
      <c r="M7" s="3"/>
      <c r="N7" s="3"/>
      <c r="O7" s="3"/>
      <c r="P7" s="3"/>
      <c r="Q7" s="3">
        <f>SUM(L6:P6)</f>
        <v>397</v>
      </c>
      <c r="R7" s="3"/>
    </row>
    <row r="8" spans="1:18" x14ac:dyDescent="0.2">
      <c r="A8" s="3">
        <v>3</v>
      </c>
      <c r="B8" s="3">
        <v>4</v>
      </c>
      <c r="C8" s="3">
        <v>3</v>
      </c>
      <c r="D8" s="3">
        <v>4</v>
      </c>
      <c r="E8" s="3">
        <v>3</v>
      </c>
      <c r="F8" s="3">
        <v>5</v>
      </c>
      <c r="G8" s="3">
        <v>3</v>
      </c>
      <c r="H8" s="3">
        <v>4</v>
      </c>
      <c r="I8" s="3">
        <v>3</v>
      </c>
      <c r="J8" s="3">
        <v>6</v>
      </c>
      <c r="L8" s="3"/>
      <c r="M8" s="3"/>
      <c r="N8" s="3"/>
      <c r="O8" s="3"/>
      <c r="P8" s="3"/>
      <c r="Q8" s="3">
        <f>Q7/R3</f>
        <v>0.79400000000000004</v>
      </c>
      <c r="R8" s="3"/>
    </row>
    <row r="9" spans="1:18" x14ac:dyDescent="0.2">
      <c r="A9" s="3">
        <v>3</v>
      </c>
      <c r="B9" s="3">
        <v>5</v>
      </c>
      <c r="C9" s="3">
        <v>3</v>
      </c>
      <c r="D9" s="3">
        <v>5</v>
      </c>
      <c r="E9" s="3">
        <v>3</v>
      </c>
      <c r="F9" s="3">
        <v>6</v>
      </c>
      <c r="G9" s="3">
        <v>3</v>
      </c>
      <c r="H9" s="3">
        <v>5</v>
      </c>
      <c r="I9" s="3">
        <v>3</v>
      </c>
      <c r="J9" s="3">
        <v>7</v>
      </c>
      <c r="L9" s="3"/>
      <c r="M9" s="3"/>
      <c r="N9" s="3"/>
      <c r="O9" s="3"/>
      <c r="P9" s="3"/>
      <c r="Q9" s="3">
        <f>Q8*100</f>
        <v>79.400000000000006</v>
      </c>
      <c r="R9" s="3" t="s">
        <v>215</v>
      </c>
    </row>
    <row r="10" spans="1:18" x14ac:dyDescent="0.2">
      <c r="A10" s="3">
        <v>3</v>
      </c>
      <c r="B10" s="3">
        <v>6</v>
      </c>
      <c r="C10" s="3">
        <v>3</v>
      </c>
      <c r="D10" s="3">
        <v>6</v>
      </c>
      <c r="E10" s="3">
        <v>3</v>
      </c>
      <c r="F10" s="3">
        <v>7</v>
      </c>
      <c r="G10" s="3">
        <v>3</v>
      </c>
      <c r="H10" s="3">
        <v>6</v>
      </c>
      <c r="I10" s="3">
        <v>3</v>
      </c>
      <c r="J10" s="3">
        <v>8</v>
      </c>
      <c r="L10" s="3"/>
      <c r="M10" s="3"/>
      <c r="N10" s="3"/>
      <c r="O10" s="3"/>
      <c r="P10" s="3"/>
      <c r="Q10" s="3"/>
      <c r="R10" s="3"/>
    </row>
    <row r="11" spans="1:18" x14ac:dyDescent="0.2">
      <c r="A11" s="3">
        <v>3</v>
      </c>
      <c r="B11" s="3">
        <v>7</v>
      </c>
      <c r="C11" s="3">
        <v>3</v>
      </c>
      <c r="D11" s="3">
        <v>7</v>
      </c>
      <c r="E11" s="3">
        <v>3</v>
      </c>
      <c r="F11" s="3">
        <v>8</v>
      </c>
      <c r="G11" s="3">
        <v>3</v>
      </c>
      <c r="H11" s="3">
        <v>7</v>
      </c>
      <c r="I11" s="3">
        <v>3</v>
      </c>
      <c r="J11" s="3">
        <v>9</v>
      </c>
      <c r="L11" s="3">
        <v>28</v>
      </c>
      <c r="M11" s="3">
        <v>54</v>
      </c>
      <c r="N11" s="3">
        <v>15</v>
      </c>
      <c r="O11" s="3">
        <v>2</v>
      </c>
      <c r="P11" s="3">
        <v>1</v>
      </c>
      <c r="Q11" s="3"/>
      <c r="R11" s="3"/>
    </row>
    <row r="12" spans="1:18" x14ac:dyDescent="0.2">
      <c r="A12" s="3">
        <v>3</v>
      </c>
      <c r="B12" s="3">
        <v>8</v>
      </c>
      <c r="C12" s="3">
        <v>3</v>
      </c>
      <c r="D12" s="3">
        <v>8</v>
      </c>
      <c r="E12" s="3">
        <v>3</v>
      </c>
      <c r="F12" s="3">
        <v>9</v>
      </c>
      <c r="G12" s="3">
        <v>3</v>
      </c>
      <c r="H12" s="3">
        <v>8</v>
      </c>
      <c r="I12" s="3">
        <v>3</v>
      </c>
      <c r="J12" s="3">
        <v>10</v>
      </c>
      <c r="L12" s="3">
        <f>L11*L3</f>
        <v>140</v>
      </c>
      <c r="M12" s="3">
        <f>54*4</f>
        <v>216</v>
      </c>
      <c r="N12" s="3">
        <f>15*3</f>
        <v>45</v>
      </c>
      <c r="O12" s="3">
        <v>4</v>
      </c>
      <c r="P12" s="3">
        <v>1</v>
      </c>
      <c r="Q12" s="3"/>
      <c r="R12" s="3"/>
    </row>
    <row r="13" spans="1:18" x14ac:dyDescent="0.2">
      <c r="A13" s="3">
        <v>3</v>
      </c>
      <c r="B13" s="3">
        <v>9</v>
      </c>
      <c r="C13" s="3">
        <v>3</v>
      </c>
      <c r="D13" s="3">
        <v>9</v>
      </c>
      <c r="E13" s="3">
        <v>3</v>
      </c>
      <c r="F13" s="3">
        <v>10</v>
      </c>
      <c r="G13" s="3">
        <v>3</v>
      </c>
      <c r="H13" s="3">
        <v>9</v>
      </c>
      <c r="I13" s="3">
        <v>3</v>
      </c>
      <c r="J13" s="3">
        <v>11</v>
      </c>
      <c r="L13" s="3"/>
      <c r="M13" s="3"/>
      <c r="N13" s="3"/>
      <c r="O13" s="3"/>
      <c r="P13" s="3"/>
      <c r="Q13" s="3">
        <f>SUM(L12:P12)</f>
        <v>406</v>
      </c>
      <c r="R13" s="3"/>
    </row>
    <row r="14" spans="1:18" x14ac:dyDescent="0.2">
      <c r="A14" s="3">
        <v>3</v>
      </c>
      <c r="B14" s="3">
        <v>10</v>
      </c>
      <c r="C14" s="3">
        <v>3</v>
      </c>
      <c r="D14" s="3">
        <v>10</v>
      </c>
      <c r="E14" s="3">
        <v>3</v>
      </c>
      <c r="F14" s="3">
        <v>11</v>
      </c>
      <c r="G14" s="3">
        <v>3</v>
      </c>
      <c r="H14" s="3">
        <v>10</v>
      </c>
      <c r="I14" s="3">
        <v>3</v>
      </c>
      <c r="J14" s="3">
        <v>12</v>
      </c>
      <c r="L14" s="3"/>
      <c r="M14" s="3"/>
      <c r="N14" s="3"/>
      <c r="O14" s="3"/>
      <c r="P14" s="3"/>
      <c r="Q14" s="3">
        <f>Q13/R3</f>
        <v>0.81200000000000006</v>
      </c>
      <c r="R14" s="3" t="s">
        <v>212</v>
      </c>
    </row>
    <row r="15" spans="1:18" x14ac:dyDescent="0.2">
      <c r="A15" s="3">
        <v>3</v>
      </c>
      <c r="B15" s="3">
        <v>11</v>
      </c>
      <c r="C15" s="3">
        <v>3</v>
      </c>
      <c r="D15" s="3">
        <v>11</v>
      </c>
      <c r="E15" s="3">
        <v>3</v>
      </c>
      <c r="F15" s="3">
        <v>12</v>
      </c>
      <c r="G15" s="3">
        <v>3</v>
      </c>
      <c r="H15" s="3">
        <v>11</v>
      </c>
      <c r="I15" s="3">
        <v>3</v>
      </c>
      <c r="J15" s="3">
        <v>13</v>
      </c>
      <c r="L15" s="3"/>
      <c r="M15" s="3"/>
      <c r="N15" s="3"/>
      <c r="O15" s="3"/>
      <c r="P15" s="3"/>
      <c r="Q15" s="3"/>
      <c r="R15" s="3"/>
    </row>
    <row r="16" spans="1:18" x14ac:dyDescent="0.2">
      <c r="A16" s="3">
        <v>3</v>
      </c>
      <c r="B16" s="3">
        <v>12</v>
      </c>
      <c r="C16" s="3">
        <v>3</v>
      </c>
      <c r="D16" s="3">
        <v>12</v>
      </c>
      <c r="E16" s="3">
        <v>3</v>
      </c>
      <c r="F16" s="3">
        <v>13</v>
      </c>
      <c r="G16" s="3">
        <v>3</v>
      </c>
      <c r="H16" s="3">
        <v>12</v>
      </c>
      <c r="I16" s="3">
        <v>3</v>
      </c>
      <c r="J16" s="3">
        <v>14</v>
      </c>
      <c r="L16" s="3">
        <v>27</v>
      </c>
      <c r="M16" s="3">
        <v>45</v>
      </c>
      <c r="N16" s="3">
        <v>26</v>
      </c>
      <c r="O16" s="3">
        <v>1</v>
      </c>
      <c r="P16" s="3">
        <v>1</v>
      </c>
      <c r="Q16" s="3"/>
      <c r="R16" s="3"/>
    </row>
    <row r="17" spans="1:18" x14ac:dyDescent="0.2">
      <c r="A17" s="3">
        <v>3</v>
      </c>
      <c r="B17" s="3">
        <v>13</v>
      </c>
      <c r="C17" s="3">
        <v>3</v>
      </c>
      <c r="D17" s="3">
        <v>13</v>
      </c>
      <c r="E17" s="3">
        <v>3</v>
      </c>
      <c r="F17" s="3">
        <v>14</v>
      </c>
      <c r="G17" s="3">
        <v>3</v>
      </c>
      <c r="H17" s="3">
        <v>13</v>
      </c>
      <c r="I17" s="3">
        <v>3</v>
      </c>
      <c r="J17" s="3">
        <v>15</v>
      </c>
      <c r="L17" s="3">
        <f>27*5</f>
        <v>135</v>
      </c>
      <c r="M17" s="3">
        <f>45*4</f>
        <v>180</v>
      </c>
      <c r="N17" s="3">
        <f>26*3</f>
        <v>78</v>
      </c>
      <c r="O17" s="3">
        <v>2</v>
      </c>
      <c r="P17" s="3">
        <v>1</v>
      </c>
      <c r="Q17" s="3"/>
      <c r="R17" s="3"/>
    </row>
    <row r="18" spans="1:18" x14ac:dyDescent="0.2">
      <c r="A18" s="3">
        <v>3</v>
      </c>
      <c r="B18" s="3">
        <v>14</v>
      </c>
      <c r="C18" s="3">
        <v>3</v>
      </c>
      <c r="D18" s="3">
        <v>14</v>
      </c>
      <c r="E18" s="3">
        <v>3</v>
      </c>
      <c r="F18" s="3">
        <v>15</v>
      </c>
      <c r="G18" s="3">
        <v>3</v>
      </c>
      <c r="H18" s="3">
        <v>14</v>
      </c>
      <c r="I18" s="3">
        <v>3</v>
      </c>
      <c r="J18" s="3">
        <v>16</v>
      </c>
      <c r="L18" s="3"/>
      <c r="M18" s="3"/>
      <c r="N18" s="3"/>
      <c r="O18" s="3"/>
      <c r="P18" s="3"/>
      <c r="Q18" s="3">
        <f>SUM(L17:P17)</f>
        <v>396</v>
      </c>
      <c r="R18" s="3"/>
    </row>
    <row r="19" spans="1:18" x14ac:dyDescent="0.2">
      <c r="A19" s="3">
        <v>3</v>
      </c>
      <c r="B19" s="3">
        <v>15</v>
      </c>
      <c r="C19" s="3">
        <v>3</v>
      </c>
      <c r="D19" s="3">
        <v>15</v>
      </c>
      <c r="E19" s="3">
        <v>3</v>
      </c>
      <c r="F19" s="3">
        <v>16</v>
      </c>
      <c r="G19" s="3">
        <v>3</v>
      </c>
      <c r="H19" s="3">
        <v>15</v>
      </c>
      <c r="I19" s="3">
        <v>3</v>
      </c>
      <c r="J19" s="3">
        <v>17</v>
      </c>
      <c r="L19" s="3"/>
      <c r="M19" s="3"/>
      <c r="N19" s="3"/>
      <c r="O19" s="3"/>
      <c r="P19" s="3"/>
      <c r="Q19" s="3">
        <f>396/500</f>
        <v>0.79200000000000004</v>
      </c>
      <c r="R19" s="3" t="s">
        <v>213</v>
      </c>
    </row>
    <row r="20" spans="1:18" x14ac:dyDescent="0.2">
      <c r="A20" s="3">
        <v>3</v>
      </c>
      <c r="B20" s="3">
        <v>16</v>
      </c>
      <c r="C20" s="3">
        <v>4</v>
      </c>
      <c r="D20" s="3">
        <v>1</v>
      </c>
      <c r="E20" s="3">
        <v>3</v>
      </c>
      <c r="F20" s="3">
        <v>17</v>
      </c>
      <c r="G20" s="3">
        <v>3</v>
      </c>
      <c r="H20" s="3">
        <v>16</v>
      </c>
      <c r="I20" s="3">
        <v>3</v>
      </c>
      <c r="J20" s="3">
        <v>18</v>
      </c>
    </row>
    <row r="21" spans="1:18" x14ac:dyDescent="0.2">
      <c r="A21" s="3">
        <v>3</v>
      </c>
      <c r="B21" s="3">
        <v>17</v>
      </c>
      <c r="C21" s="3">
        <v>4</v>
      </c>
      <c r="D21" s="3">
        <v>2</v>
      </c>
      <c r="E21" s="3">
        <v>3</v>
      </c>
      <c r="F21" s="3">
        <v>18</v>
      </c>
      <c r="G21" s="3">
        <v>3</v>
      </c>
      <c r="H21" s="3">
        <v>17</v>
      </c>
      <c r="I21" s="3">
        <v>3</v>
      </c>
      <c r="J21" s="3">
        <v>19</v>
      </c>
      <c r="L21" s="3">
        <v>5</v>
      </c>
      <c r="M21" s="4">
        <v>4</v>
      </c>
      <c r="N21" s="4">
        <v>3</v>
      </c>
      <c r="O21" s="4">
        <v>2</v>
      </c>
      <c r="P21" s="4">
        <v>1</v>
      </c>
    </row>
    <row r="22" spans="1:18" x14ac:dyDescent="0.2">
      <c r="A22" s="3">
        <v>3</v>
      </c>
      <c r="B22" s="3">
        <v>18</v>
      </c>
      <c r="C22" s="3">
        <v>4</v>
      </c>
      <c r="D22" s="3">
        <v>3</v>
      </c>
      <c r="E22" s="3">
        <v>3</v>
      </c>
      <c r="F22" s="3">
        <v>19</v>
      </c>
      <c r="G22" s="3">
        <v>3</v>
      </c>
      <c r="H22" s="3">
        <v>18</v>
      </c>
      <c r="I22" s="3">
        <v>3</v>
      </c>
      <c r="J22" s="3">
        <v>20</v>
      </c>
    </row>
    <row r="23" spans="1:18" x14ac:dyDescent="0.2">
      <c r="A23" s="3">
        <v>3</v>
      </c>
      <c r="B23" s="3">
        <v>19</v>
      </c>
      <c r="C23" s="3">
        <v>4</v>
      </c>
      <c r="D23" s="3">
        <v>4</v>
      </c>
      <c r="E23" s="3">
        <v>3</v>
      </c>
      <c r="F23" s="3">
        <v>20</v>
      </c>
      <c r="G23" s="3">
        <v>3</v>
      </c>
      <c r="H23" s="3">
        <v>19</v>
      </c>
      <c r="I23" s="3">
        <v>3</v>
      </c>
      <c r="J23" s="3">
        <v>21</v>
      </c>
      <c r="L23" s="4">
        <v>25</v>
      </c>
      <c r="M23" s="4">
        <v>43</v>
      </c>
      <c r="N23" s="4">
        <v>29</v>
      </c>
      <c r="O23" s="4">
        <v>3</v>
      </c>
      <c r="P23" s="4">
        <v>0</v>
      </c>
    </row>
    <row r="24" spans="1:18" x14ac:dyDescent="0.2">
      <c r="A24" s="3">
        <v>4</v>
      </c>
      <c r="B24" s="3">
        <v>1</v>
      </c>
      <c r="C24" s="3">
        <v>4</v>
      </c>
      <c r="D24" s="3">
        <v>5</v>
      </c>
      <c r="E24" s="3">
        <v>3</v>
      </c>
      <c r="F24" s="3">
        <v>21</v>
      </c>
      <c r="G24" s="3">
        <v>3</v>
      </c>
      <c r="H24" s="3">
        <v>20</v>
      </c>
      <c r="I24" s="3">
        <v>3</v>
      </c>
      <c r="J24" s="3">
        <v>22</v>
      </c>
      <c r="L24" s="4">
        <f>25*5</f>
        <v>125</v>
      </c>
      <c r="M24" s="4">
        <f>43*4</f>
        <v>172</v>
      </c>
      <c r="N24" s="4">
        <f>29*3</f>
        <v>87</v>
      </c>
      <c r="O24" s="4">
        <v>6</v>
      </c>
      <c r="P24" s="4">
        <v>0</v>
      </c>
    </row>
    <row r="25" spans="1:18" x14ac:dyDescent="0.2">
      <c r="A25" s="3">
        <v>4</v>
      </c>
      <c r="B25" s="3">
        <v>2</v>
      </c>
      <c r="C25" s="3">
        <v>4</v>
      </c>
      <c r="D25" s="3">
        <v>6</v>
      </c>
      <c r="E25" s="3">
        <v>3</v>
      </c>
      <c r="F25" s="3">
        <v>22</v>
      </c>
      <c r="G25" s="3">
        <v>3</v>
      </c>
      <c r="H25" s="3">
        <v>21</v>
      </c>
      <c r="I25" s="3">
        <v>3</v>
      </c>
      <c r="J25" s="3">
        <v>23</v>
      </c>
      <c r="Q25">
        <f>SUM(L24:P24)</f>
        <v>390</v>
      </c>
    </row>
    <row r="26" spans="1:18" x14ac:dyDescent="0.2">
      <c r="A26" s="3">
        <v>4</v>
      </c>
      <c r="B26" s="3">
        <v>3</v>
      </c>
      <c r="C26" s="3">
        <v>4</v>
      </c>
      <c r="D26" s="3">
        <v>7</v>
      </c>
      <c r="E26" s="3">
        <v>3</v>
      </c>
      <c r="F26" s="3">
        <v>23</v>
      </c>
      <c r="G26" s="3">
        <v>3</v>
      </c>
      <c r="H26" s="3">
        <v>22</v>
      </c>
      <c r="I26" s="3">
        <v>3</v>
      </c>
      <c r="J26" s="3">
        <v>24</v>
      </c>
      <c r="Q26">
        <f>390/500</f>
        <v>0.78</v>
      </c>
      <c r="R26" s="7" t="s">
        <v>214</v>
      </c>
    </row>
    <row r="27" spans="1:18" x14ac:dyDescent="0.2">
      <c r="A27" s="3">
        <v>4</v>
      </c>
      <c r="B27" s="3">
        <v>4</v>
      </c>
      <c r="C27" s="3">
        <v>4</v>
      </c>
      <c r="D27" s="3">
        <v>8</v>
      </c>
      <c r="E27" s="3">
        <v>3</v>
      </c>
      <c r="F27" s="3">
        <v>24</v>
      </c>
      <c r="G27" s="3">
        <v>3</v>
      </c>
      <c r="H27" s="3">
        <v>23</v>
      </c>
      <c r="I27" s="3">
        <v>3</v>
      </c>
      <c r="J27" s="3">
        <v>25</v>
      </c>
      <c r="Q27">
        <f>Q26*100</f>
        <v>78</v>
      </c>
    </row>
    <row r="28" spans="1:18" x14ac:dyDescent="0.2">
      <c r="A28" s="3">
        <v>4</v>
      </c>
      <c r="B28" s="3">
        <v>5</v>
      </c>
      <c r="C28" s="3">
        <v>4</v>
      </c>
      <c r="D28" s="3">
        <v>9</v>
      </c>
      <c r="E28" s="3">
        <v>3</v>
      </c>
      <c r="F28" s="3">
        <v>25</v>
      </c>
      <c r="G28" s="3">
        <v>3</v>
      </c>
      <c r="H28" s="3">
        <v>24</v>
      </c>
      <c r="I28" s="3">
        <v>4</v>
      </c>
      <c r="J28" s="3">
        <v>1</v>
      </c>
    </row>
    <row r="29" spans="1:18" x14ac:dyDescent="0.2">
      <c r="A29" s="3">
        <v>4</v>
      </c>
      <c r="B29" s="3">
        <v>6</v>
      </c>
      <c r="C29" s="3">
        <v>4</v>
      </c>
      <c r="D29" s="3">
        <v>10</v>
      </c>
      <c r="E29" s="3">
        <v>3</v>
      </c>
      <c r="F29" s="3">
        <v>26</v>
      </c>
      <c r="G29" s="3">
        <v>3</v>
      </c>
      <c r="H29" s="3">
        <v>25</v>
      </c>
      <c r="I29" s="3">
        <v>4</v>
      </c>
      <c r="J29" s="3">
        <v>2</v>
      </c>
      <c r="L29" s="4">
        <v>24</v>
      </c>
      <c r="M29" s="4">
        <v>50</v>
      </c>
      <c r="N29" s="4">
        <v>25</v>
      </c>
      <c r="O29" s="4">
        <v>0</v>
      </c>
      <c r="P29" s="4">
        <v>1</v>
      </c>
    </row>
    <row r="30" spans="1:18" x14ac:dyDescent="0.2">
      <c r="A30" s="3">
        <v>4</v>
      </c>
      <c r="B30" s="3">
        <v>7</v>
      </c>
      <c r="C30" s="3">
        <v>4</v>
      </c>
      <c r="D30" s="3">
        <v>11</v>
      </c>
      <c r="E30" s="3">
        <v>4</v>
      </c>
      <c r="F30" s="3">
        <v>1</v>
      </c>
      <c r="G30" s="3">
        <v>3</v>
      </c>
      <c r="H30" s="3">
        <v>26</v>
      </c>
      <c r="I30" s="3">
        <v>4</v>
      </c>
      <c r="J30" s="3">
        <v>3</v>
      </c>
      <c r="L30" s="4">
        <f>24*5</f>
        <v>120</v>
      </c>
      <c r="M30" s="4">
        <f>50*4</f>
        <v>200</v>
      </c>
      <c r="N30" s="4">
        <f>25*3</f>
        <v>75</v>
      </c>
      <c r="O30" s="4">
        <v>0</v>
      </c>
      <c r="P30" s="4">
        <v>1</v>
      </c>
    </row>
    <row r="31" spans="1:18" x14ac:dyDescent="0.2">
      <c r="A31" s="3">
        <v>4</v>
      </c>
      <c r="B31" s="3">
        <v>8</v>
      </c>
      <c r="C31" s="3">
        <v>4</v>
      </c>
      <c r="D31" s="3">
        <v>12</v>
      </c>
      <c r="E31" s="3">
        <v>4</v>
      </c>
      <c r="F31" s="3">
        <v>2</v>
      </c>
      <c r="G31" s="3">
        <v>3</v>
      </c>
      <c r="H31" s="3">
        <v>27</v>
      </c>
      <c r="I31" s="3">
        <v>4</v>
      </c>
      <c r="J31" s="3">
        <v>4</v>
      </c>
      <c r="Q31">
        <f>SUM(L30:P30)</f>
        <v>396</v>
      </c>
    </row>
    <row r="32" spans="1:18" x14ac:dyDescent="0.2">
      <c r="A32" s="3">
        <v>4</v>
      </c>
      <c r="B32" s="3">
        <v>9</v>
      </c>
      <c r="C32" s="3">
        <v>4</v>
      </c>
      <c r="D32" s="3">
        <v>13</v>
      </c>
      <c r="E32" s="3">
        <v>4</v>
      </c>
      <c r="F32" s="3">
        <v>3</v>
      </c>
      <c r="G32" s="3">
        <v>3</v>
      </c>
      <c r="H32" s="3">
        <v>28</v>
      </c>
      <c r="I32" s="3">
        <v>4</v>
      </c>
      <c r="J32" s="3">
        <v>5</v>
      </c>
      <c r="Q32">
        <f>Q31/500</f>
        <v>0.79200000000000004</v>
      </c>
    </row>
    <row r="33" spans="1:18" x14ac:dyDescent="0.2">
      <c r="A33" s="3">
        <v>4</v>
      </c>
      <c r="B33" s="3">
        <v>10</v>
      </c>
      <c r="C33" s="3">
        <v>4</v>
      </c>
      <c r="D33" s="3">
        <v>14</v>
      </c>
      <c r="E33" s="3">
        <v>4</v>
      </c>
      <c r="F33" s="3">
        <v>4</v>
      </c>
      <c r="G33" s="3">
        <v>3</v>
      </c>
      <c r="H33" s="3">
        <v>29</v>
      </c>
      <c r="I33" s="3">
        <v>4</v>
      </c>
      <c r="J33" s="3">
        <v>6</v>
      </c>
      <c r="Q33">
        <f>Q32*100</f>
        <v>79.2</v>
      </c>
      <c r="R33" s="7" t="s">
        <v>216</v>
      </c>
    </row>
    <row r="34" spans="1:18" x14ac:dyDescent="0.2">
      <c r="A34" s="3">
        <v>4</v>
      </c>
      <c r="B34" s="3">
        <v>11</v>
      </c>
      <c r="C34" s="3">
        <v>4</v>
      </c>
      <c r="D34" s="3">
        <v>15</v>
      </c>
      <c r="E34" s="3">
        <v>4</v>
      </c>
      <c r="F34" s="3">
        <v>5</v>
      </c>
      <c r="G34" s="3">
        <v>4</v>
      </c>
      <c r="H34" s="3">
        <v>1</v>
      </c>
      <c r="I34" s="3">
        <v>4</v>
      </c>
      <c r="J34" s="3">
        <v>7</v>
      </c>
    </row>
    <row r="35" spans="1:18" x14ac:dyDescent="0.2">
      <c r="A35" s="3">
        <v>4</v>
      </c>
      <c r="B35" s="3">
        <v>12</v>
      </c>
      <c r="C35" s="3">
        <v>4</v>
      </c>
      <c r="D35" s="3">
        <v>16</v>
      </c>
      <c r="E35" s="3">
        <v>4</v>
      </c>
      <c r="F35" s="3">
        <v>6</v>
      </c>
      <c r="G35" s="3">
        <v>4</v>
      </c>
      <c r="H35" s="3">
        <v>2</v>
      </c>
      <c r="I35" s="3">
        <v>4</v>
      </c>
      <c r="J35" s="3">
        <v>8</v>
      </c>
    </row>
    <row r="36" spans="1:18" x14ac:dyDescent="0.2">
      <c r="A36" s="3">
        <v>4</v>
      </c>
      <c r="B36" s="3">
        <v>13</v>
      </c>
      <c r="C36" s="3">
        <v>4</v>
      </c>
      <c r="D36" s="3">
        <v>17</v>
      </c>
      <c r="E36" s="3">
        <v>4</v>
      </c>
      <c r="F36" s="3">
        <v>7</v>
      </c>
      <c r="G36" s="3">
        <v>4</v>
      </c>
      <c r="H36" s="3">
        <v>3</v>
      </c>
      <c r="I36" s="3">
        <v>4</v>
      </c>
      <c r="J36" s="3">
        <v>9</v>
      </c>
      <c r="L36" s="5" t="s">
        <v>215</v>
      </c>
      <c r="M36" s="5">
        <v>79.400000000000006</v>
      </c>
    </row>
    <row r="37" spans="1:18" x14ac:dyDescent="0.2">
      <c r="A37" s="3">
        <v>4</v>
      </c>
      <c r="B37" s="3">
        <v>14</v>
      </c>
      <c r="C37" s="3">
        <v>4</v>
      </c>
      <c r="D37" s="3">
        <v>18</v>
      </c>
      <c r="E37" s="3">
        <v>4</v>
      </c>
      <c r="F37" s="3">
        <v>8</v>
      </c>
      <c r="G37" s="3">
        <v>4</v>
      </c>
      <c r="H37" s="3">
        <v>4</v>
      </c>
      <c r="I37" s="3">
        <v>4</v>
      </c>
      <c r="J37" s="3">
        <v>10</v>
      </c>
      <c r="L37" s="5" t="s">
        <v>212</v>
      </c>
      <c r="M37" s="5">
        <v>81.2</v>
      </c>
    </row>
    <row r="38" spans="1:18" x14ac:dyDescent="0.2">
      <c r="A38" s="3">
        <v>4</v>
      </c>
      <c r="B38" s="3">
        <v>15</v>
      </c>
      <c r="C38" s="3">
        <v>4</v>
      </c>
      <c r="D38" s="3">
        <v>19</v>
      </c>
      <c r="E38" s="3">
        <v>4</v>
      </c>
      <c r="F38" s="3">
        <v>9</v>
      </c>
      <c r="G38" s="3">
        <v>4</v>
      </c>
      <c r="H38" s="3">
        <v>5</v>
      </c>
      <c r="I38" s="3">
        <v>4</v>
      </c>
      <c r="J38" s="3">
        <v>11</v>
      </c>
      <c r="L38" s="5" t="s">
        <v>213</v>
      </c>
      <c r="M38" s="5">
        <v>79.2</v>
      </c>
    </row>
    <row r="39" spans="1:18" x14ac:dyDescent="0.2">
      <c r="A39" s="3">
        <v>4</v>
      </c>
      <c r="B39" s="3">
        <v>16</v>
      </c>
      <c r="C39" s="3">
        <v>4</v>
      </c>
      <c r="D39" s="3">
        <v>20</v>
      </c>
      <c r="E39" s="3">
        <v>4</v>
      </c>
      <c r="F39" s="3">
        <v>10</v>
      </c>
      <c r="G39" s="3">
        <v>4</v>
      </c>
      <c r="H39" s="3">
        <v>6</v>
      </c>
      <c r="I39" s="3">
        <v>4</v>
      </c>
      <c r="J39" s="3">
        <v>12</v>
      </c>
      <c r="L39" s="5" t="s">
        <v>214</v>
      </c>
      <c r="M39" s="5">
        <v>78</v>
      </c>
    </row>
    <row r="40" spans="1:18" x14ac:dyDescent="0.2">
      <c r="A40" s="3">
        <v>4</v>
      </c>
      <c r="B40" s="3">
        <v>17</v>
      </c>
      <c r="C40" s="3">
        <v>4</v>
      </c>
      <c r="D40" s="3">
        <v>21</v>
      </c>
      <c r="E40" s="3">
        <v>4</v>
      </c>
      <c r="F40" s="3">
        <v>11</v>
      </c>
      <c r="G40" s="3">
        <v>4</v>
      </c>
      <c r="H40" s="3">
        <v>7</v>
      </c>
      <c r="I40" s="3">
        <v>4</v>
      </c>
      <c r="J40" s="3">
        <v>13</v>
      </c>
      <c r="L40" s="5" t="s">
        <v>216</v>
      </c>
      <c r="M40" s="5">
        <v>72.900000000000006</v>
      </c>
    </row>
    <row r="41" spans="1:18" x14ac:dyDescent="0.2">
      <c r="A41" s="3">
        <v>4</v>
      </c>
      <c r="B41" s="3">
        <v>18</v>
      </c>
      <c r="C41" s="3">
        <v>4</v>
      </c>
      <c r="D41" s="3">
        <v>22</v>
      </c>
      <c r="E41" s="3">
        <v>4</v>
      </c>
      <c r="F41" s="3">
        <v>12</v>
      </c>
      <c r="G41" s="3">
        <v>4</v>
      </c>
      <c r="H41" s="3">
        <v>8</v>
      </c>
      <c r="I41" s="3">
        <v>4</v>
      </c>
      <c r="J41" s="3">
        <v>14</v>
      </c>
      <c r="N41" s="4">
        <f>SUM(M36:M40)</f>
        <v>390.70000000000005</v>
      </c>
    </row>
    <row r="42" spans="1:18" x14ac:dyDescent="0.2">
      <c r="A42" s="3">
        <v>4</v>
      </c>
      <c r="B42" s="3">
        <v>19</v>
      </c>
      <c r="C42" s="3">
        <v>4</v>
      </c>
      <c r="D42" s="3">
        <v>23</v>
      </c>
      <c r="E42" s="3">
        <v>4</v>
      </c>
      <c r="F42" s="3">
        <v>13</v>
      </c>
      <c r="G42" s="3">
        <v>4</v>
      </c>
      <c r="H42" s="3">
        <v>9</v>
      </c>
      <c r="I42" s="3">
        <v>4</v>
      </c>
      <c r="J42" s="3">
        <v>15</v>
      </c>
      <c r="N42" s="5">
        <f>390.7/5</f>
        <v>78.14</v>
      </c>
    </row>
    <row r="43" spans="1:18" x14ac:dyDescent="0.2">
      <c r="A43" s="3">
        <v>4</v>
      </c>
      <c r="B43" s="3">
        <v>20</v>
      </c>
      <c r="C43" s="3">
        <v>4</v>
      </c>
      <c r="D43" s="3">
        <v>24</v>
      </c>
      <c r="E43" s="3">
        <v>4</v>
      </c>
      <c r="F43" s="3">
        <v>14</v>
      </c>
      <c r="G43" s="3">
        <v>4</v>
      </c>
      <c r="H43" s="3">
        <v>10</v>
      </c>
      <c r="I43" s="3">
        <v>4</v>
      </c>
      <c r="J43" s="3">
        <v>16</v>
      </c>
    </row>
    <row r="44" spans="1:18" x14ac:dyDescent="0.2">
      <c r="A44" s="3">
        <v>4</v>
      </c>
      <c r="B44" s="3">
        <v>21</v>
      </c>
      <c r="C44" s="3">
        <v>4</v>
      </c>
      <c r="D44" s="3">
        <v>25</v>
      </c>
      <c r="E44" s="3">
        <v>4</v>
      </c>
      <c r="F44" s="3">
        <v>15</v>
      </c>
      <c r="G44" s="3">
        <v>4</v>
      </c>
      <c r="H44" s="3">
        <v>11</v>
      </c>
      <c r="I44" s="3">
        <v>4</v>
      </c>
      <c r="J44" s="3">
        <v>17</v>
      </c>
    </row>
    <row r="45" spans="1:18" x14ac:dyDescent="0.2">
      <c r="A45" s="3">
        <v>4</v>
      </c>
      <c r="B45" s="3">
        <v>22</v>
      </c>
      <c r="C45" s="3">
        <v>4</v>
      </c>
      <c r="D45" s="3">
        <v>26</v>
      </c>
      <c r="E45" s="3">
        <v>4</v>
      </c>
      <c r="F45" s="3">
        <v>16</v>
      </c>
      <c r="G45" s="3">
        <v>4</v>
      </c>
      <c r="H45" s="3">
        <v>12</v>
      </c>
      <c r="I45" s="3">
        <v>4</v>
      </c>
      <c r="J45" s="3">
        <v>18</v>
      </c>
    </row>
    <row r="46" spans="1:18" x14ac:dyDescent="0.2">
      <c r="A46" s="3">
        <v>4</v>
      </c>
      <c r="B46" s="3">
        <v>23</v>
      </c>
      <c r="C46" s="3">
        <v>4</v>
      </c>
      <c r="D46" s="3">
        <v>27</v>
      </c>
      <c r="E46" s="3">
        <v>4</v>
      </c>
      <c r="F46" s="3">
        <v>17</v>
      </c>
      <c r="G46" s="3">
        <v>4</v>
      </c>
      <c r="H46" s="3">
        <v>13</v>
      </c>
      <c r="I46" s="3">
        <v>4</v>
      </c>
      <c r="J46" s="3">
        <v>19</v>
      </c>
    </row>
    <row r="47" spans="1:18" x14ac:dyDescent="0.2">
      <c r="A47" s="3">
        <v>4</v>
      </c>
      <c r="B47" s="3">
        <v>24</v>
      </c>
      <c r="C47" s="3">
        <v>4</v>
      </c>
      <c r="D47" s="3">
        <v>28</v>
      </c>
      <c r="E47" s="3">
        <v>4</v>
      </c>
      <c r="F47" s="3">
        <v>18</v>
      </c>
      <c r="G47" s="3">
        <v>4</v>
      </c>
      <c r="H47" s="3">
        <v>14</v>
      </c>
      <c r="I47" s="3">
        <v>4</v>
      </c>
      <c r="J47" s="3">
        <v>20</v>
      </c>
    </row>
    <row r="48" spans="1:18" x14ac:dyDescent="0.2">
      <c r="A48" s="3">
        <v>4</v>
      </c>
      <c r="B48" s="3">
        <v>25</v>
      </c>
      <c r="C48" s="3">
        <v>4</v>
      </c>
      <c r="D48" s="3">
        <v>29</v>
      </c>
      <c r="E48" s="3">
        <v>4</v>
      </c>
      <c r="F48" s="3">
        <v>19</v>
      </c>
      <c r="G48" s="3">
        <v>4</v>
      </c>
      <c r="H48" s="3">
        <v>15</v>
      </c>
      <c r="I48" s="3">
        <v>4</v>
      </c>
      <c r="J48" s="3">
        <v>21</v>
      </c>
    </row>
    <row r="49" spans="1:10" x14ac:dyDescent="0.2">
      <c r="A49" s="3">
        <v>4</v>
      </c>
      <c r="B49" s="3">
        <v>26</v>
      </c>
      <c r="C49" s="3">
        <v>4</v>
      </c>
      <c r="D49" s="3">
        <v>30</v>
      </c>
      <c r="E49" s="3">
        <v>4</v>
      </c>
      <c r="F49" s="3">
        <v>20</v>
      </c>
      <c r="G49" s="3">
        <v>4</v>
      </c>
      <c r="H49" s="3">
        <v>16</v>
      </c>
      <c r="I49" s="3">
        <v>4</v>
      </c>
      <c r="J49" s="3">
        <v>22</v>
      </c>
    </row>
    <row r="50" spans="1:10" x14ac:dyDescent="0.2">
      <c r="A50" s="3">
        <v>4</v>
      </c>
      <c r="B50" s="3">
        <v>27</v>
      </c>
      <c r="C50" s="3">
        <v>4</v>
      </c>
      <c r="D50" s="3">
        <v>31</v>
      </c>
      <c r="E50" s="3">
        <v>4</v>
      </c>
      <c r="F50" s="3">
        <v>21</v>
      </c>
      <c r="G50" s="3">
        <v>4</v>
      </c>
      <c r="H50" s="3">
        <v>17</v>
      </c>
      <c r="I50" s="3">
        <v>4</v>
      </c>
      <c r="J50" s="3">
        <v>23</v>
      </c>
    </row>
    <row r="51" spans="1:10" x14ac:dyDescent="0.2">
      <c r="A51" s="3">
        <v>4</v>
      </c>
      <c r="B51" s="3">
        <v>28</v>
      </c>
      <c r="C51" s="3">
        <v>4</v>
      </c>
      <c r="D51" s="3">
        <v>32</v>
      </c>
      <c r="E51" s="3">
        <v>4</v>
      </c>
      <c r="F51" s="3">
        <v>22</v>
      </c>
      <c r="G51" s="3">
        <v>4</v>
      </c>
      <c r="H51" s="3">
        <v>18</v>
      </c>
      <c r="I51" s="3">
        <v>4</v>
      </c>
      <c r="J51" s="3">
        <v>24</v>
      </c>
    </row>
    <row r="52" spans="1:10" x14ac:dyDescent="0.2">
      <c r="A52" s="3">
        <v>4</v>
      </c>
      <c r="B52" s="3">
        <v>29</v>
      </c>
      <c r="C52" s="3">
        <v>4</v>
      </c>
      <c r="D52" s="3">
        <v>33</v>
      </c>
      <c r="E52" s="3">
        <v>4</v>
      </c>
      <c r="F52" s="3">
        <v>23</v>
      </c>
      <c r="G52" s="3">
        <v>4</v>
      </c>
      <c r="H52" s="3">
        <v>19</v>
      </c>
      <c r="I52" s="3">
        <v>4</v>
      </c>
      <c r="J52" s="3">
        <v>25</v>
      </c>
    </row>
    <row r="53" spans="1:10" x14ac:dyDescent="0.2">
      <c r="A53" s="3">
        <v>4</v>
      </c>
      <c r="B53" s="3">
        <v>30</v>
      </c>
      <c r="C53" s="3">
        <v>4</v>
      </c>
      <c r="D53" s="3">
        <v>34</v>
      </c>
      <c r="E53" s="3">
        <v>4</v>
      </c>
      <c r="F53" s="3">
        <v>24</v>
      </c>
      <c r="G53" s="3">
        <v>4</v>
      </c>
      <c r="H53" s="3">
        <v>20</v>
      </c>
      <c r="I53" s="3">
        <v>4</v>
      </c>
      <c r="J53" s="3">
        <v>26</v>
      </c>
    </row>
    <row r="54" spans="1:10" x14ac:dyDescent="0.2">
      <c r="A54" s="3">
        <v>4</v>
      </c>
      <c r="B54" s="3">
        <v>31</v>
      </c>
      <c r="C54" s="3">
        <v>4</v>
      </c>
      <c r="D54" s="3">
        <v>35</v>
      </c>
      <c r="E54" s="3">
        <v>4</v>
      </c>
      <c r="F54" s="3">
        <v>25</v>
      </c>
      <c r="G54" s="3">
        <v>4</v>
      </c>
      <c r="H54" s="3">
        <v>21</v>
      </c>
      <c r="I54" s="3">
        <v>4</v>
      </c>
      <c r="J54" s="3">
        <v>27</v>
      </c>
    </row>
    <row r="55" spans="1:10" x14ac:dyDescent="0.2">
      <c r="A55" s="3">
        <v>4</v>
      </c>
      <c r="B55" s="3">
        <v>32</v>
      </c>
      <c r="C55" s="3">
        <v>4</v>
      </c>
      <c r="D55" s="3">
        <v>36</v>
      </c>
      <c r="E55" s="3">
        <v>4</v>
      </c>
      <c r="F55" s="3">
        <v>26</v>
      </c>
      <c r="G55" s="3">
        <v>4</v>
      </c>
      <c r="H55" s="3">
        <v>22</v>
      </c>
      <c r="I55" s="3">
        <v>4</v>
      </c>
      <c r="J55" s="3">
        <v>28</v>
      </c>
    </row>
    <row r="56" spans="1:10" x14ac:dyDescent="0.2">
      <c r="A56" s="3">
        <v>4</v>
      </c>
      <c r="B56" s="3">
        <v>33</v>
      </c>
      <c r="C56" s="3">
        <v>4</v>
      </c>
      <c r="D56" s="3">
        <v>37</v>
      </c>
      <c r="E56" s="3">
        <v>4</v>
      </c>
      <c r="F56" s="3">
        <v>27</v>
      </c>
      <c r="G56" s="3">
        <v>4</v>
      </c>
      <c r="H56" s="3">
        <v>23</v>
      </c>
      <c r="I56" s="3">
        <v>4</v>
      </c>
      <c r="J56" s="3">
        <v>29</v>
      </c>
    </row>
    <row r="57" spans="1:10" x14ac:dyDescent="0.2">
      <c r="A57" s="3">
        <v>4</v>
      </c>
      <c r="B57" s="3">
        <v>34</v>
      </c>
      <c r="C57" s="3">
        <v>4</v>
      </c>
      <c r="D57" s="3">
        <v>38</v>
      </c>
      <c r="E57" s="3">
        <v>4</v>
      </c>
      <c r="F57" s="3">
        <v>28</v>
      </c>
      <c r="G57" s="3">
        <v>4</v>
      </c>
      <c r="H57" s="3">
        <v>24</v>
      </c>
      <c r="I57" s="3">
        <v>4</v>
      </c>
      <c r="J57" s="3">
        <v>30</v>
      </c>
    </row>
    <row r="58" spans="1:10" x14ac:dyDescent="0.2">
      <c r="A58" s="3">
        <v>4</v>
      </c>
      <c r="B58" s="3">
        <v>35</v>
      </c>
      <c r="C58" s="3">
        <v>4</v>
      </c>
      <c r="D58" s="3">
        <v>39</v>
      </c>
      <c r="E58" s="3">
        <v>4</v>
      </c>
      <c r="F58" s="3">
        <v>29</v>
      </c>
      <c r="G58" s="3">
        <v>4</v>
      </c>
      <c r="H58" s="3">
        <v>25</v>
      </c>
      <c r="I58" s="3">
        <v>4</v>
      </c>
      <c r="J58" s="3">
        <v>31</v>
      </c>
    </row>
    <row r="59" spans="1:10" x14ac:dyDescent="0.2">
      <c r="A59" s="3">
        <v>4</v>
      </c>
      <c r="B59" s="3">
        <v>36</v>
      </c>
      <c r="C59" s="3">
        <v>4</v>
      </c>
      <c r="D59" s="3">
        <v>40</v>
      </c>
      <c r="E59" s="3">
        <v>4</v>
      </c>
      <c r="F59" s="3">
        <v>30</v>
      </c>
      <c r="G59" s="3">
        <v>4</v>
      </c>
      <c r="H59" s="3">
        <v>26</v>
      </c>
      <c r="I59" s="3">
        <v>4</v>
      </c>
      <c r="J59" s="3">
        <v>32</v>
      </c>
    </row>
    <row r="60" spans="1:10" x14ac:dyDescent="0.2">
      <c r="A60" s="3">
        <v>4</v>
      </c>
      <c r="B60" s="3">
        <v>37</v>
      </c>
      <c r="C60" s="3">
        <v>4</v>
      </c>
      <c r="D60" s="3">
        <v>41</v>
      </c>
      <c r="E60" s="3">
        <v>4</v>
      </c>
      <c r="F60" s="3">
        <v>31</v>
      </c>
      <c r="G60" s="3">
        <v>4</v>
      </c>
      <c r="H60" s="3">
        <v>27</v>
      </c>
      <c r="I60" s="3">
        <v>4</v>
      </c>
      <c r="J60" s="3">
        <v>33</v>
      </c>
    </row>
    <row r="61" spans="1:10" x14ac:dyDescent="0.2">
      <c r="A61" s="3">
        <v>4</v>
      </c>
      <c r="B61" s="3">
        <v>38</v>
      </c>
      <c r="C61" s="3">
        <v>4</v>
      </c>
      <c r="D61" s="3">
        <v>42</v>
      </c>
      <c r="E61" s="3">
        <v>4</v>
      </c>
      <c r="F61" s="3">
        <v>32</v>
      </c>
      <c r="G61" s="3">
        <v>4</v>
      </c>
      <c r="H61" s="3">
        <v>28</v>
      </c>
      <c r="I61" s="3">
        <v>4</v>
      </c>
      <c r="J61" s="3">
        <v>34</v>
      </c>
    </row>
    <row r="62" spans="1:10" x14ac:dyDescent="0.2">
      <c r="A62" s="3">
        <v>4</v>
      </c>
      <c r="B62" s="3">
        <v>39</v>
      </c>
      <c r="C62" s="3">
        <v>4</v>
      </c>
      <c r="D62" s="3">
        <v>43</v>
      </c>
      <c r="E62" s="3">
        <v>4</v>
      </c>
      <c r="F62" s="3">
        <v>33</v>
      </c>
      <c r="G62" s="3">
        <v>4</v>
      </c>
      <c r="H62" s="3">
        <v>29</v>
      </c>
      <c r="I62" s="3">
        <v>4</v>
      </c>
      <c r="J62" s="3">
        <v>35</v>
      </c>
    </row>
    <row r="63" spans="1:10" x14ac:dyDescent="0.2">
      <c r="A63" s="3">
        <v>4</v>
      </c>
      <c r="B63" s="3">
        <v>40</v>
      </c>
      <c r="C63" s="3">
        <v>4</v>
      </c>
      <c r="D63" s="3">
        <v>44</v>
      </c>
      <c r="E63" s="3">
        <v>4</v>
      </c>
      <c r="F63" s="3">
        <v>34</v>
      </c>
      <c r="G63" s="3">
        <v>4</v>
      </c>
      <c r="H63" s="3">
        <v>30</v>
      </c>
      <c r="I63" s="3">
        <v>4</v>
      </c>
      <c r="J63" s="3">
        <v>36</v>
      </c>
    </row>
    <row r="64" spans="1:10" x14ac:dyDescent="0.2">
      <c r="A64" s="3">
        <v>4</v>
      </c>
      <c r="B64" s="3">
        <v>41</v>
      </c>
      <c r="C64" s="3">
        <v>4</v>
      </c>
      <c r="D64" s="3">
        <v>45</v>
      </c>
      <c r="E64" s="3">
        <v>4</v>
      </c>
      <c r="F64" s="3">
        <v>35</v>
      </c>
      <c r="G64" s="3">
        <v>4</v>
      </c>
      <c r="H64" s="3">
        <v>31</v>
      </c>
      <c r="I64" s="3">
        <v>4</v>
      </c>
      <c r="J64" s="3">
        <v>37</v>
      </c>
    </row>
    <row r="65" spans="1:10" x14ac:dyDescent="0.2">
      <c r="A65" s="3">
        <v>4</v>
      </c>
      <c r="B65" s="3">
        <v>42</v>
      </c>
      <c r="C65" s="3">
        <v>4</v>
      </c>
      <c r="D65" s="3">
        <v>46</v>
      </c>
      <c r="E65" s="3">
        <v>4</v>
      </c>
      <c r="F65" s="3">
        <v>36</v>
      </c>
      <c r="G65" s="3">
        <v>4</v>
      </c>
      <c r="H65" s="3">
        <v>32</v>
      </c>
      <c r="I65" s="3">
        <v>4</v>
      </c>
      <c r="J65" s="3">
        <v>38</v>
      </c>
    </row>
    <row r="66" spans="1:10" x14ac:dyDescent="0.2">
      <c r="A66" s="3">
        <v>4</v>
      </c>
      <c r="B66" s="3">
        <v>43</v>
      </c>
      <c r="C66" s="3">
        <v>4</v>
      </c>
      <c r="D66" s="3">
        <v>47</v>
      </c>
      <c r="E66" s="3">
        <v>4</v>
      </c>
      <c r="F66" s="3">
        <v>37</v>
      </c>
      <c r="G66" s="3">
        <v>4</v>
      </c>
      <c r="H66" s="3">
        <v>33</v>
      </c>
      <c r="I66" s="3">
        <v>4</v>
      </c>
      <c r="J66" s="3">
        <v>39</v>
      </c>
    </row>
    <row r="67" spans="1:10" x14ac:dyDescent="0.2">
      <c r="A67" s="3">
        <v>4</v>
      </c>
      <c r="B67" s="3">
        <v>44</v>
      </c>
      <c r="C67" s="3">
        <v>4</v>
      </c>
      <c r="D67" s="3">
        <v>48</v>
      </c>
      <c r="E67" s="3">
        <v>4</v>
      </c>
      <c r="F67" s="3">
        <v>38</v>
      </c>
      <c r="G67" s="3">
        <v>4</v>
      </c>
      <c r="H67" s="3">
        <v>34</v>
      </c>
      <c r="I67" s="3">
        <v>4</v>
      </c>
      <c r="J67" s="3">
        <v>40</v>
      </c>
    </row>
    <row r="68" spans="1:10" x14ac:dyDescent="0.2">
      <c r="A68" s="3">
        <v>4</v>
      </c>
      <c r="B68" s="3">
        <v>45</v>
      </c>
      <c r="C68" s="3">
        <v>4</v>
      </c>
      <c r="D68" s="3">
        <v>49</v>
      </c>
      <c r="E68" s="3">
        <v>4</v>
      </c>
      <c r="F68" s="3">
        <v>39</v>
      </c>
      <c r="G68" s="3">
        <v>4</v>
      </c>
      <c r="H68" s="3">
        <v>35</v>
      </c>
      <c r="I68" s="3">
        <v>4</v>
      </c>
      <c r="J68" s="3">
        <v>41</v>
      </c>
    </row>
    <row r="69" spans="1:10" x14ac:dyDescent="0.2">
      <c r="A69" s="3">
        <v>4</v>
      </c>
      <c r="B69" s="3">
        <v>46</v>
      </c>
      <c r="C69" s="3">
        <v>4</v>
      </c>
      <c r="D69" s="3">
        <v>50</v>
      </c>
      <c r="E69" s="3">
        <v>4</v>
      </c>
      <c r="F69" s="3">
        <v>40</v>
      </c>
      <c r="G69" s="3">
        <v>4</v>
      </c>
      <c r="H69" s="3">
        <v>36</v>
      </c>
      <c r="I69" s="3">
        <v>4</v>
      </c>
      <c r="J69" s="3">
        <v>42</v>
      </c>
    </row>
    <row r="70" spans="1:10" x14ac:dyDescent="0.2">
      <c r="A70" s="3">
        <v>4</v>
      </c>
      <c r="B70" s="3">
        <v>47</v>
      </c>
      <c r="C70" s="3">
        <v>4</v>
      </c>
      <c r="D70" s="3">
        <v>51</v>
      </c>
      <c r="E70" s="3">
        <v>4</v>
      </c>
      <c r="F70" s="3">
        <v>41</v>
      </c>
      <c r="G70" s="3">
        <v>4</v>
      </c>
      <c r="H70" s="3">
        <v>37</v>
      </c>
      <c r="I70" s="3">
        <v>4</v>
      </c>
      <c r="J70" s="3">
        <v>43</v>
      </c>
    </row>
    <row r="71" spans="1:10" x14ac:dyDescent="0.2">
      <c r="A71" s="3">
        <v>4</v>
      </c>
      <c r="B71" s="3">
        <v>48</v>
      </c>
      <c r="C71" s="3">
        <v>4</v>
      </c>
      <c r="D71" s="3">
        <v>52</v>
      </c>
      <c r="E71" s="3">
        <v>4</v>
      </c>
      <c r="F71" s="3">
        <v>42</v>
      </c>
      <c r="G71" s="3">
        <v>4</v>
      </c>
      <c r="H71" s="3">
        <v>38</v>
      </c>
      <c r="I71" s="3">
        <v>4</v>
      </c>
      <c r="J71" s="3">
        <v>44</v>
      </c>
    </row>
    <row r="72" spans="1:10" x14ac:dyDescent="0.2">
      <c r="A72" s="3">
        <v>4</v>
      </c>
      <c r="B72" s="3">
        <v>49</v>
      </c>
      <c r="C72" s="3">
        <v>4</v>
      </c>
      <c r="D72" s="3">
        <v>53</v>
      </c>
      <c r="E72" s="3">
        <v>4</v>
      </c>
      <c r="F72" s="3">
        <v>43</v>
      </c>
      <c r="G72" s="3">
        <v>4</v>
      </c>
      <c r="H72" s="3">
        <v>39</v>
      </c>
      <c r="I72" s="3">
        <v>4</v>
      </c>
      <c r="J72" s="3">
        <v>45</v>
      </c>
    </row>
    <row r="73" spans="1:10" x14ac:dyDescent="0.2">
      <c r="A73" s="3">
        <v>4</v>
      </c>
      <c r="B73" s="3">
        <v>50</v>
      </c>
      <c r="C73" s="3">
        <v>4</v>
      </c>
      <c r="D73" s="3">
        <v>54</v>
      </c>
      <c r="E73" s="3">
        <v>4</v>
      </c>
      <c r="F73" s="3">
        <v>44</v>
      </c>
      <c r="G73" s="3">
        <v>4</v>
      </c>
      <c r="H73" s="3">
        <v>40</v>
      </c>
      <c r="I73" s="3">
        <v>4</v>
      </c>
      <c r="J73" s="3">
        <v>46</v>
      </c>
    </row>
    <row r="74" spans="1:10" x14ac:dyDescent="0.2">
      <c r="A74" s="3">
        <v>4</v>
      </c>
      <c r="B74" s="3">
        <v>51</v>
      </c>
      <c r="C74" s="3">
        <v>5</v>
      </c>
      <c r="D74" s="3">
        <v>1</v>
      </c>
      <c r="E74" s="3">
        <v>4</v>
      </c>
      <c r="F74" s="3">
        <v>45</v>
      </c>
      <c r="G74" s="3">
        <v>4</v>
      </c>
      <c r="H74" s="3">
        <v>41</v>
      </c>
      <c r="I74" s="3">
        <v>4</v>
      </c>
      <c r="J74" s="3">
        <v>47</v>
      </c>
    </row>
    <row r="75" spans="1:10" x14ac:dyDescent="0.2">
      <c r="A75" s="3">
        <v>4</v>
      </c>
      <c r="B75" s="3">
        <v>52</v>
      </c>
      <c r="C75" s="3">
        <v>5</v>
      </c>
      <c r="D75" s="3">
        <v>2</v>
      </c>
      <c r="E75" s="3">
        <v>5</v>
      </c>
      <c r="F75" s="3">
        <v>1</v>
      </c>
      <c r="G75" s="3">
        <v>4</v>
      </c>
      <c r="H75" s="3">
        <v>42</v>
      </c>
      <c r="I75" s="3">
        <v>4</v>
      </c>
      <c r="J75" s="3">
        <v>48</v>
      </c>
    </row>
    <row r="76" spans="1:10" x14ac:dyDescent="0.2">
      <c r="A76" s="3">
        <v>4</v>
      </c>
      <c r="B76" s="3">
        <v>53</v>
      </c>
      <c r="C76" s="3">
        <v>5</v>
      </c>
      <c r="D76" s="3">
        <v>3</v>
      </c>
      <c r="E76" s="3">
        <v>5</v>
      </c>
      <c r="F76" s="3">
        <v>2</v>
      </c>
      <c r="G76" s="3">
        <v>4</v>
      </c>
      <c r="H76" s="3">
        <v>43</v>
      </c>
      <c r="I76" s="3">
        <v>4</v>
      </c>
      <c r="J76" s="3">
        <v>49</v>
      </c>
    </row>
    <row r="77" spans="1:10" x14ac:dyDescent="0.2">
      <c r="A77" s="3">
        <v>4</v>
      </c>
      <c r="B77" s="3">
        <v>54</v>
      </c>
      <c r="C77" s="3">
        <v>5</v>
      </c>
      <c r="D77" s="3">
        <v>4</v>
      </c>
      <c r="E77" s="3">
        <v>5</v>
      </c>
      <c r="F77" s="3">
        <v>3</v>
      </c>
      <c r="G77" s="3">
        <v>5</v>
      </c>
      <c r="H77" s="3">
        <v>1</v>
      </c>
      <c r="I77" s="3">
        <v>4</v>
      </c>
      <c r="J77" s="3">
        <v>50</v>
      </c>
    </row>
    <row r="78" spans="1:10" x14ac:dyDescent="0.2">
      <c r="A78" s="3">
        <v>4</v>
      </c>
      <c r="B78" s="3">
        <v>55</v>
      </c>
      <c r="C78" s="3">
        <v>5</v>
      </c>
      <c r="D78" s="3">
        <v>5</v>
      </c>
      <c r="E78" s="3">
        <v>5</v>
      </c>
      <c r="F78" s="3">
        <v>4</v>
      </c>
      <c r="G78" s="3">
        <v>5</v>
      </c>
      <c r="H78" s="3">
        <v>2</v>
      </c>
      <c r="I78" s="3">
        <v>5</v>
      </c>
      <c r="J78" s="3">
        <v>1</v>
      </c>
    </row>
    <row r="79" spans="1:10" x14ac:dyDescent="0.2">
      <c r="A79" s="3">
        <v>5</v>
      </c>
      <c r="B79" s="3">
        <v>1</v>
      </c>
      <c r="C79" s="3">
        <v>5</v>
      </c>
      <c r="D79" s="3">
        <v>6</v>
      </c>
      <c r="E79" s="3">
        <v>5</v>
      </c>
      <c r="F79" s="3">
        <v>5</v>
      </c>
      <c r="G79" s="3">
        <v>5</v>
      </c>
      <c r="H79" s="3">
        <v>3</v>
      </c>
      <c r="I79" s="3">
        <v>5</v>
      </c>
      <c r="J79" s="3">
        <v>2</v>
      </c>
    </row>
    <row r="80" spans="1:10" x14ac:dyDescent="0.2">
      <c r="A80" s="3">
        <v>5</v>
      </c>
      <c r="B80" s="3">
        <v>2</v>
      </c>
      <c r="C80" s="3">
        <v>5</v>
      </c>
      <c r="D80" s="3">
        <v>7</v>
      </c>
      <c r="E80" s="3">
        <v>5</v>
      </c>
      <c r="F80" s="3">
        <v>6</v>
      </c>
      <c r="G80" s="3">
        <v>5</v>
      </c>
      <c r="H80" s="3">
        <v>4</v>
      </c>
      <c r="I80" s="3">
        <v>5</v>
      </c>
      <c r="J80" s="3">
        <v>3</v>
      </c>
    </row>
    <row r="81" spans="1:10" x14ac:dyDescent="0.2">
      <c r="A81" s="3">
        <v>5</v>
      </c>
      <c r="B81" s="3">
        <v>3</v>
      </c>
      <c r="C81" s="3">
        <v>5</v>
      </c>
      <c r="D81" s="3">
        <v>8</v>
      </c>
      <c r="E81" s="3">
        <v>5</v>
      </c>
      <c r="F81" s="3">
        <v>7</v>
      </c>
      <c r="G81" s="3">
        <v>5</v>
      </c>
      <c r="H81" s="3">
        <v>5</v>
      </c>
      <c r="I81" s="3">
        <v>5</v>
      </c>
      <c r="J81" s="3">
        <v>4</v>
      </c>
    </row>
    <row r="82" spans="1:10" x14ac:dyDescent="0.2">
      <c r="A82" s="3">
        <v>5</v>
      </c>
      <c r="B82" s="3">
        <v>4</v>
      </c>
      <c r="C82" s="3">
        <v>5</v>
      </c>
      <c r="D82" s="3">
        <v>9</v>
      </c>
      <c r="E82" s="3">
        <v>5</v>
      </c>
      <c r="F82" s="3">
        <v>8</v>
      </c>
      <c r="G82" s="3">
        <v>5</v>
      </c>
      <c r="H82" s="3">
        <v>6</v>
      </c>
      <c r="I82" s="3">
        <v>5</v>
      </c>
      <c r="J82" s="3">
        <v>5</v>
      </c>
    </row>
    <row r="83" spans="1:10" x14ac:dyDescent="0.2">
      <c r="A83" s="3">
        <v>5</v>
      </c>
      <c r="B83" s="3">
        <v>5</v>
      </c>
      <c r="C83" s="3">
        <v>5</v>
      </c>
      <c r="D83" s="3">
        <v>10</v>
      </c>
      <c r="E83" s="3">
        <v>5</v>
      </c>
      <c r="F83" s="3">
        <v>9</v>
      </c>
      <c r="G83" s="3">
        <v>5</v>
      </c>
      <c r="H83" s="3">
        <v>7</v>
      </c>
      <c r="I83" s="3">
        <v>5</v>
      </c>
      <c r="J83" s="3">
        <v>6</v>
      </c>
    </row>
    <row r="84" spans="1:10" x14ac:dyDescent="0.2">
      <c r="A84" s="3">
        <v>5</v>
      </c>
      <c r="B84" s="3">
        <v>6</v>
      </c>
      <c r="C84" s="3">
        <v>5</v>
      </c>
      <c r="D84" s="3">
        <v>11</v>
      </c>
      <c r="E84" s="3">
        <v>5</v>
      </c>
      <c r="F84" s="3">
        <v>10</v>
      </c>
      <c r="G84" s="3">
        <v>5</v>
      </c>
      <c r="H84" s="3">
        <v>8</v>
      </c>
      <c r="I84" s="3">
        <v>5</v>
      </c>
      <c r="J84" s="3">
        <v>7</v>
      </c>
    </row>
    <row r="85" spans="1:10" x14ac:dyDescent="0.2">
      <c r="A85" s="3">
        <v>5</v>
      </c>
      <c r="B85" s="3">
        <v>7</v>
      </c>
      <c r="C85" s="3">
        <v>5</v>
      </c>
      <c r="D85" s="3">
        <v>12</v>
      </c>
      <c r="E85" s="3">
        <v>5</v>
      </c>
      <c r="F85" s="3">
        <v>11</v>
      </c>
      <c r="G85" s="3">
        <v>5</v>
      </c>
      <c r="H85" s="3">
        <v>9</v>
      </c>
      <c r="I85" s="3">
        <v>5</v>
      </c>
      <c r="J85" s="3">
        <v>8</v>
      </c>
    </row>
    <row r="86" spans="1:10" x14ac:dyDescent="0.2">
      <c r="A86" s="3">
        <v>5</v>
      </c>
      <c r="B86" s="3">
        <v>8</v>
      </c>
      <c r="C86" s="3">
        <v>5</v>
      </c>
      <c r="D86" s="3">
        <v>13</v>
      </c>
      <c r="E86" s="3">
        <v>5</v>
      </c>
      <c r="F86" s="3">
        <v>12</v>
      </c>
      <c r="G86" s="3">
        <v>5</v>
      </c>
      <c r="H86" s="3">
        <v>10</v>
      </c>
      <c r="I86" s="3">
        <v>5</v>
      </c>
      <c r="J86" s="3">
        <v>9</v>
      </c>
    </row>
    <row r="87" spans="1:10" x14ac:dyDescent="0.2">
      <c r="A87" s="3">
        <v>5</v>
      </c>
      <c r="B87" s="3">
        <v>9</v>
      </c>
      <c r="C87" s="3">
        <v>5</v>
      </c>
      <c r="D87" s="3">
        <v>14</v>
      </c>
      <c r="E87" s="3">
        <v>5</v>
      </c>
      <c r="F87" s="3">
        <v>13</v>
      </c>
      <c r="G87" s="3">
        <v>5</v>
      </c>
      <c r="H87" s="3">
        <v>11</v>
      </c>
      <c r="I87" s="3">
        <v>5</v>
      </c>
      <c r="J87" s="3">
        <v>10</v>
      </c>
    </row>
    <row r="88" spans="1:10" x14ac:dyDescent="0.2">
      <c r="A88" s="3">
        <v>5</v>
      </c>
      <c r="B88" s="3">
        <v>10</v>
      </c>
      <c r="C88" s="3">
        <v>5</v>
      </c>
      <c r="D88" s="3">
        <v>15</v>
      </c>
      <c r="E88" s="3">
        <v>5</v>
      </c>
      <c r="F88" s="3">
        <v>14</v>
      </c>
      <c r="G88" s="3">
        <v>5</v>
      </c>
      <c r="H88" s="3">
        <v>12</v>
      </c>
      <c r="I88" s="3">
        <v>5</v>
      </c>
      <c r="J88" s="3">
        <v>11</v>
      </c>
    </row>
    <row r="89" spans="1:10" x14ac:dyDescent="0.2">
      <c r="A89" s="3">
        <v>5</v>
      </c>
      <c r="B89" s="3">
        <v>11</v>
      </c>
      <c r="C89" s="3">
        <v>5</v>
      </c>
      <c r="D89" s="3">
        <v>16</v>
      </c>
      <c r="E89" s="3">
        <v>5</v>
      </c>
      <c r="F89" s="3">
        <v>15</v>
      </c>
      <c r="G89" s="3">
        <v>5</v>
      </c>
      <c r="H89" s="3">
        <v>13</v>
      </c>
      <c r="I89" s="3">
        <v>5</v>
      </c>
      <c r="J89" s="3">
        <v>12</v>
      </c>
    </row>
    <row r="90" spans="1:10" x14ac:dyDescent="0.2">
      <c r="A90" s="3">
        <v>5</v>
      </c>
      <c r="B90" s="3">
        <v>12</v>
      </c>
      <c r="C90" s="3">
        <v>5</v>
      </c>
      <c r="D90" s="3">
        <v>17</v>
      </c>
      <c r="E90" s="3">
        <v>5</v>
      </c>
      <c r="F90" s="3">
        <v>16</v>
      </c>
      <c r="G90" s="3">
        <v>5</v>
      </c>
      <c r="H90" s="3">
        <v>14</v>
      </c>
      <c r="I90" s="3">
        <v>5</v>
      </c>
      <c r="J90" s="3">
        <v>13</v>
      </c>
    </row>
    <row r="91" spans="1:10" x14ac:dyDescent="0.2">
      <c r="A91" s="3">
        <v>5</v>
      </c>
      <c r="B91" s="3">
        <v>13</v>
      </c>
      <c r="C91" s="3">
        <v>5</v>
      </c>
      <c r="D91" s="3">
        <v>18</v>
      </c>
      <c r="E91" s="3">
        <v>5</v>
      </c>
      <c r="F91" s="3">
        <v>17</v>
      </c>
      <c r="G91" s="3">
        <v>5</v>
      </c>
      <c r="H91" s="3">
        <v>15</v>
      </c>
      <c r="I91" s="3">
        <v>5</v>
      </c>
      <c r="J91" s="3">
        <v>14</v>
      </c>
    </row>
    <row r="92" spans="1:10" x14ac:dyDescent="0.2">
      <c r="A92" s="3">
        <v>5</v>
      </c>
      <c r="B92" s="3">
        <v>14</v>
      </c>
      <c r="C92" s="3">
        <v>5</v>
      </c>
      <c r="D92" s="3">
        <v>19</v>
      </c>
      <c r="E92" s="3">
        <v>5</v>
      </c>
      <c r="F92" s="3">
        <v>18</v>
      </c>
      <c r="G92" s="3">
        <v>5</v>
      </c>
      <c r="H92" s="3">
        <v>16</v>
      </c>
      <c r="I92" s="3">
        <v>5</v>
      </c>
      <c r="J92" s="3">
        <v>15</v>
      </c>
    </row>
    <row r="93" spans="1:10" x14ac:dyDescent="0.2">
      <c r="A93" s="3">
        <v>5</v>
      </c>
      <c r="B93" s="3">
        <v>15</v>
      </c>
      <c r="C93" s="3">
        <v>5</v>
      </c>
      <c r="D93" s="3">
        <v>20</v>
      </c>
      <c r="E93" s="3">
        <v>5</v>
      </c>
      <c r="F93" s="3">
        <v>19</v>
      </c>
      <c r="G93" s="3">
        <v>5</v>
      </c>
      <c r="H93" s="3">
        <v>17</v>
      </c>
      <c r="I93" s="3">
        <v>5</v>
      </c>
      <c r="J93" s="3">
        <v>16</v>
      </c>
    </row>
    <row r="94" spans="1:10" x14ac:dyDescent="0.2">
      <c r="A94" s="3">
        <v>5</v>
      </c>
      <c r="B94" s="3">
        <v>16</v>
      </c>
      <c r="C94" s="3">
        <v>5</v>
      </c>
      <c r="D94" s="3">
        <v>21</v>
      </c>
      <c r="E94" s="3">
        <v>5</v>
      </c>
      <c r="F94" s="3">
        <v>20</v>
      </c>
      <c r="G94" s="3">
        <v>5</v>
      </c>
      <c r="H94" s="3">
        <v>18</v>
      </c>
      <c r="I94" s="3">
        <v>5</v>
      </c>
      <c r="J94" s="3">
        <v>17</v>
      </c>
    </row>
    <row r="95" spans="1:10" x14ac:dyDescent="0.2">
      <c r="A95" s="3">
        <v>5</v>
      </c>
      <c r="B95" s="3">
        <v>17</v>
      </c>
      <c r="C95" s="3">
        <v>5</v>
      </c>
      <c r="D95" s="3">
        <v>22</v>
      </c>
      <c r="E95" s="3">
        <v>5</v>
      </c>
      <c r="F95" s="3">
        <v>21</v>
      </c>
      <c r="G95" s="3">
        <v>5</v>
      </c>
      <c r="H95" s="3">
        <v>19</v>
      </c>
      <c r="I95" s="3">
        <v>5</v>
      </c>
      <c r="J95" s="3">
        <v>18</v>
      </c>
    </row>
    <row r="96" spans="1:10" x14ac:dyDescent="0.2">
      <c r="A96" s="3">
        <v>5</v>
      </c>
      <c r="B96" s="3">
        <v>18</v>
      </c>
      <c r="C96" s="3">
        <v>5</v>
      </c>
      <c r="D96" s="3">
        <v>23</v>
      </c>
      <c r="E96" s="3">
        <v>5</v>
      </c>
      <c r="F96" s="3">
        <v>22</v>
      </c>
      <c r="G96" s="3">
        <v>5</v>
      </c>
      <c r="H96" s="3">
        <v>20</v>
      </c>
      <c r="I96" s="3">
        <v>5</v>
      </c>
      <c r="J96" s="3">
        <v>19</v>
      </c>
    </row>
    <row r="97" spans="1:10" x14ac:dyDescent="0.2">
      <c r="A97" s="3">
        <v>5</v>
      </c>
      <c r="B97" s="3">
        <v>19</v>
      </c>
      <c r="C97" s="3">
        <v>5</v>
      </c>
      <c r="D97" s="3">
        <v>24</v>
      </c>
      <c r="E97" s="3">
        <v>5</v>
      </c>
      <c r="F97" s="3">
        <v>23</v>
      </c>
      <c r="G97" s="3">
        <v>5</v>
      </c>
      <c r="H97" s="3">
        <v>21</v>
      </c>
      <c r="I97" s="3">
        <v>5</v>
      </c>
      <c r="J97" s="3">
        <v>20</v>
      </c>
    </row>
    <row r="98" spans="1:10" x14ac:dyDescent="0.2">
      <c r="A98" s="3">
        <v>5</v>
      </c>
      <c r="B98" s="3">
        <v>20</v>
      </c>
      <c r="C98" s="3">
        <v>5</v>
      </c>
      <c r="D98" s="3">
        <v>25</v>
      </c>
      <c r="E98" s="3">
        <v>5</v>
      </c>
      <c r="F98" s="3">
        <v>24</v>
      </c>
      <c r="G98" s="3">
        <v>5</v>
      </c>
      <c r="H98" s="3">
        <v>22</v>
      </c>
      <c r="I98" s="3">
        <v>5</v>
      </c>
      <c r="J98" s="3">
        <v>21</v>
      </c>
    </row>
    <row r="99" spans="1:10" x14ac:dyDescent="0.2">
      <c r="A99" s="3">
        <v>5</v>
      </c>
      <c r="B99" s="3">
        <v>21</v>
      </c>
      <c r="C99" s="3">
        <v>5</v>
      </c>
      <c r="D99" s="3">
        <v>26</v>
      </c>
      <c r="E99" s="3">
        <v>5</v>
      </c>
      <c r="F99" s="3">
        <v>25</v>
      </c>
      <c r="G99" s="3">
        <v>5</v>
      </c>
      <c r="H99" s="3">
        <v>23</v>
      </c>
      <c r="I99" s="3">
        <v>5</v>
      </c>
      <c r="J99" s="3">
        <v>22</v>
      </c>
    </row>
    <row r="100" spans="1:10" x14ac:dyDescent="0.2">
      <c r="A100" s="3">
        <v>5</v>
      </c>
      <c r="B100" s="3">
        <v>22</v>
      </c>
      <c r="C100" s="3">
        <v>5</v>
      </c>
      <c r="D100" s="3">
        <v>27</v>
      </c>
      <c r="E100" s="3">
        <v>5</v>
      </c>
      <c r="F100" s="3">
        <v>26</v>
      </c>
      <c r="G100" s="3">
        <v>5</v>
      </c>
      <c r="H100" s="3">
        <v>24</v>
      </c>
      <c r="I100" s="3">
        <v>5</v>
      </c>
      <c r="J100" s="3">
        <v>23</v>
      </c>
    </row>
    <row r="101" spans="1:10" x14ac:dyDescent="0.2">
      <c r="A101" s="3">
        <v>5</v>
      </c>
      <c r="B101" s="3">
        <v>23</v>
      </c>
      <c r="C101" s="3">
        <v>5</v>
      </c>
      <c r="D101" s="3">
        <v>28</v>
      </c>
      <c r="E101" s="3">
        <v>5</v>
      </c>
      <c r="F101" s="3">
        <v>27</v>
      </c>
      <c r="G101" s="3">
        <v>5</v>
      </c>
      <c r="H101" s="3">
        <v>25</v>
      </c>
      <c r="I101" s="3">
        <v>5</v>
      </c>
      <c r="J101" s="3">
        <v>24</v>
      </c>
    </row>
  </sheetData>
  <sortState xmlns:xlrd2="http://schemas.microsoft.com/office/spreadsheetml/2017/richdata2" ref="I2:I104">
    <sortCondition ref="I1:I104"/>
  </sortState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01"/>
  <sheetViews>
    <sheetView workbookViewId="0">
      <selection activeCell="H1" sqref="H1"/>
    </sheetView>
  </sheetViews>
  <sheetFormatPr defaultRowHeight="12.75" x14ac:dyDescent="0.2"/>
  <cols>
    <col min="1" max="1" width="12.7109375" customWidth="1"/>
    <col min="2" max="2" width="6.5703125" customWidth="1"/>
    <col min="3" max="3" width="17.28515625" customWidth="1"/>
    <col min="4" max="4" width="6.42578125" customWidth="1"/>
    <col min="5" max="5" width="16.5703125" customWidth="1"/>
    <col min="6" max="6" width="6.140625" customWidth="1"/>
    <col min="7" max="7" width="18.7109375" customWidth="1"/>
    <col min="8" max="8" width="6.5703125" customWidth="1"/>
    <col min="10" max="16" width="9.140625" style="4"/>
  </cols>
  <sheetData>
    <row r="1" spans="1:16" x14ac:dyDescent="0.2">
      <c r="A1" s="6" t="s">
        <v>217</v>
      </c>
      <c r="B1" s="3"/>
      <c r="C1" s="6" t="s">
        <v>218</v>
      </c>
      <c r="D1" s="3"/>
      <c r="E1" s="6" t="s">
        <v>219</v>
      </c>
      <c r="F1" s="3"/>
      <c r="G1" s="6" t="s">
        <v>220</v>
      </c>
    </row>
    <row r="2" spans="1:16" x14ac:dyDescent="0.2">
      <c r="A2" s="3">
        <v>1</v>
      </c>
      <c r="B2" s="3">
        <v>1</v>
      </c>
      <c r="C2" s="3">
        <v>2</v>
      </c>
      <c r="D2" s="3">
        <v>1</v>
      </c>
      <c r="E2" s="3">
        <v>2</v>
      </c>
      <c r="F2" s="3">
        <v>1</v>
      </c>
      <c r="G2" s="3">
        <v>2</v>
      </c>
      <c r="H2" s="3">
        <v>1</v>
      </c>
      <c r="J2" s="4" t="s">
        <v>207</v>
      </c>
      <c r="K2" s="4" t="s">
        <v>208</v>
      </c>
      <c r="L2" s="4" t="s">
        <v>209</v>
      </c>
      <c r="M2" s="4" t="s">
        <v>210</v>
      </c>
      <c r="N2" s="4" t="s">
        <v>211</v>
      </c>
    </row>
    <row r="3" spans="1:16" x14ac:dyDescent="0.2">
      <c r="A3" s="3">
        <v>2</v>
      </c>
      <c r="B3" s="3">
        <v>1</v>
      </c>
      <c r="C3" s="3">
        <v>2</v>
      </c>
      <c r="D3" s="3">
        <v>2</v>
      </c>
      <c r="E3" s="3">
        <v>2</v>
      </c>
      <c r="F3" s="3">
        <v>2</v>
      </c>
      <c r="G3" s="3">
        <v>2</v>
      </c>
      <c r="H3" s="3">
        <v>2</v>
      </c>
      <c r="J3" s="4">
        <v>5</v>
      </c>
      <c r="K3" s="4">
        <v>4</v>
      </c>
      <c r="L3" s="4">
        <v>3</v>
      </c>
      <c r="M3" s="4">
        <v>2</v>
      </c>
      <c r="N3" s="4">
        <v>1</v>
      </c>
    </row>
    <row r="4" spans="1:16" x14ac:dyDescent="0.2">
      <c r="A4" s="3">
        <v>2</v>
      </c>
      <c r="B4" s="3">
        <v>2</v>
      </c>
      <c r="C4" s="3">
        <v>2</v>
      </c>
      <c r="D4" s="3">
        <v>3</v>
      </c>
      <c r="E4" s="3">
        <v>2</v>
      </c>
      <c r="F4" s="3">
        <v>3</v>
      </c>
      <c r="G4" s="3">
        <v>2</v>
      </c>
      <c r="H4" s="3">
        <v>3</v>
      </c>
    </row>
    <row r="5" spans="1:16" x14ac:dyDescent="0.2">
      <c r="A5" s="3">
        <v>2</v>
      </c>
      <c r="B5" s="3">
        <v>3</v>
      </c>
      <c r="C5" s="3">
        <v>3</v>
      </c>
      <c r="D5" s="3">
        <v>1</v>
      </c>
      <c r="E5" s="3">
        <v>3</v>
      </c>
      <c r="F5" s="3">
        <v>1</v>
      </c>
      <c r="G5" s="3">
        <v>2</v>
      </c>
      <c r="H5" s="3">
        <v>4</v>
      </c>
      <c r="J5" s="4">
        <v>19</v>
      </c>
      <c r="K5" s="4">
        <v>41</v>
      </c>
      <c r="L5" s="4">
        <v>34</v>
      </c>
      <c r="M5" s="4">
        <v>5</v>
      </c>
      <c r="N5" s="4">
        <v>1</v>
      </c>
    </row>
    <row r="6" spans="1:16" x14ac:dyDescent="0.2">
      <c r="A6" s="3">
        <v>2</v>
      </c>
      <c r="B6" s="3">
        <v>4</v>
      </c>
      <c r="C6" s="3">
        <v>3</v>
      </c>
      <c r="D6" s="3">
        <v>2</v>
      </c>
      <c r="E6" s="3">
        <v>3</v>
      </c>
      <c r="F6" s="3">
        <v>2</v>
      </c>
      <c r="G6" s="3">
        <v>2</v>
      </c>
      <c r="H6" s="3">
        <v>5</v>
      </c>
      <c r="J6" s="4">
        <f>19*5</f>
        <v>95</v>
      </c>
      <c r="K6" s="4">
        <f>41*4</f>
        <v>164</v>
      </c>
      <c r="L6" s="4">
        <f>34*3</f>
        <v>102</v>
      </c>
      <c r="M6" s="4">
        <v>10</v>
      </c>
      <c r="N6" s="4">
        <v>1</v>
      </c>
    </row>
    <row r="7" spans="1:16" x14ac:dyDescent="0.2">
      <c r="A7" s="3">
        <v>2</v>
      </c>
      <c r="B7" s="3">
        <v>5</v>
      </c>
      <c r="C7" s="3">
        <v>3</v>
      </c>
      <c r="D7" s="3">
        <v>3</v>
      </c>
      <c r="E7" s="3">
        <v>3</v>
      </c>
      <c r="F7" s="3">
        <v>3</v>
      </c>
      <c r="G7" s="3">
        <v>3</v>
      </c>
      <c r="H7" s="3">
        <v>1</v>
      </c>
    </row>
    <row r="8" spans="1:16" x14ac:dyDescent="0.2">
      <c r="A8" s="3">
        <v>3</v>
      </c>
      <c r="B8" s="3">
        <v>1</v>
      </c>
      <c r="C8" s="3">
        <v>3</v>
      </c>
      <c r="D8" s="3">
        <v>4</v>
      </c>
      <c r="E8" s="3">
        <v>3</v>
      </c>
      <c r="F8" s="3">
        <v>4</v>
      </c>
      <c r="G8" s="3">
        <v>3</v>
      </c>
      <c r="H8" s="3">
        <v>2</v>
      </c>
      <c r="O8" s="4">
        <f>SUM(J6:N6)</f>
        <v>372</v>
      </c>
    </row>
    <row r="9" spans="1:16" x14ac:dyDescent="0.2">
      <c r="A9" s="3">
        <v>3</v>
      </c>
      <c r="B9" s="3">
        <v>2</v>
      </c>
      <c r="C9" s="3">
        <v>3</v>
      </c>
      <c r="D9" s="3">
        <v>5</v>
      </c>
      <c r="E9" s="3">
        <v>3</v>
      </c>
      <c r="F9" s="3">
        <v>5</v>
      </c>
      <c r="G9" s="3">
        <v>3</v>
      </c>
      <c r="H9" s="3">
        <v>3</v>
      </c>
      <c r="O9" s="4">
        <f>372/500</f>
        <v>0.74399999999999999</v>
      </c>
    </row>
    <row r="10" spans="1:16" x14ac:dyDescent="0.2">
      <c r="A10" s="3">
        <v>3</v>
      </c>
      <c r="B10" s="3">
        <v>3</v>
      </c>
      <c r="C10" s="3">
        <v>3</v>
      </c>
      <c r="D10" s="3">
        <v>6</v>
      </c>
      <c r="E10" s="3">
        <v>3</v>
      </c>
      <c r="F10" s="3">
        <v>6</v>
      </c>
      <c r="G10" s="3">
        <v>3</v>
      </c>
      <c r="H10" s="3">
        <v>4</v>
      </c>
      <c r="O10" s="5">
        <f>O9*100</f>
        <v>74.400000000000006</v>
      </c>
      <c r="P10" s="4" t="s">
        <v>217</v>
      </c>
    </row>
    <row r="11" spans="1:16" x14ac:dyDescent="0.2">
      <c r="A11" s="3">
        <v>3</v>
      </c>
      <c r="B11" s="3">
        <v>4</v>
      </c>
      <c r="C11" s="3">
        <v>3</v>
      </c>
      <c r="D11" s="3">
        <v>7</v>
      </c>
      <c r="E11" s="3">
        <v>3</v>
      </c>
      <c r="F11" s="3">
        <v>7</v>
      </c>
      <c r="G11" s="3">
        <v>3</v>
      </c>
      <c r="H11" s="3">
        <v>5</v>
      </c>
      <c r="J11" s="4">
        <v>23</v>
      </c>
      <c r="K11" s="4">
        <v>50</v>
      </c>
      <c r="L11" s="4">
        <v>24</v>
      </c>
      <c r="M11" s="4">
        <v>3</v>
      </c>
      <c r="N11" s="4">
        <v>0</v>
      </c>
    </row>
    <row r="12" spans="1:16" x14ac:dyDescent="0.2">
      <c r="A12" s="3">
        <v>3</v>
      </c>
      <c r="B12" s="3">
        <v>5</v>
      </c>
      <c r="C12" s="3">
        <v>3</v>
      </c>
      <c r="D12" s="3">
        <v>8</v>
      </c>
      <c r="E12" s="3">
        <v>3</v>
      </c>
      <c r="F12" s="3">
        <v>8</v>
      </c>
      <c r="G12" s="3">
        <v>3</v>
      </c>
      <c r="H12" s="3">
        <v>6</v>
      </c>
      <c r="J12" s="4">
        <f>23*5</f>
        <v>115</v>
      </c>
      <c r="K12" s="4">
        <f>50*4</f>
        <v>200</v>
      </c>
      <c r="L12" s="4">
        <f>24*3</f>
        <v>72</v>
      </c>
      <c r="M12" s="4">
        <v>6</v>
      </c>
      <c r="N12" s="4">
        <v>0</v>
      </c>
    </row>
    <row r="13" spans="1:16" x14ac:dyDescent="0.2">
      <c r="A13" s="3">
        <v>3</v>
      </c>
      <c r="B13" s="3">
        <v>6</v>
      </c>
      <c r="C13" s="3">
        <v>3</v>
      </c>
      <c r="D13" s="3">
        <v>9</v>
      </c>
      <c r="E13" s="3">
        <v>3</v>
      </c>
      <c r="F13" s="3">
        <v>9</v>
      </c>
      <c r="G13" s="3">
        <v>3</v>
      </c>
      <c r="H13" s="3">
        <v>7</v>
      </c>
      <c r="O13" s="4">
        <f>SUM(J12:N12)</f>
        <v>393</v>
      </c>
    </row>
    <row r="14" spans="1:16" x14ac:dyDescent="0.2">
      <c r="A14" s="3">
        <v>3</v>
      </c>
      <c r="B14" s="3">
        <v>7</v>
      </c>
      <c r="C14" s="3">
        <v>3</v>
      </c>
      <c r="D14" s="3">
        <v>10</v>
      </c>
      <c r="E14" s="3">
        <v>3</v>
      </c>
      <c r="F14" s="3">
        <v>10</v>
      </c>
      <c r="G14" s="3">
        <v>3</v>
      </c>
      <c r="H14" s="3">
        <v>8</v>
      </c>
      <c r="O14" s="4">
        <f>393/500</f>
        <v>0.78600000000000003</v>
      </c>
    </row>
    <row r="15" spans="1:16" x14ac:dyDescent="0.2">
      <c r="A15" s="3">
        <v>3</v>
      </c>
      <c r="B15" s="3">
        <v>8</v>
      </c>
      <c r="C15" s="3">
        <v>3</v>
      </c>
      <c r="D15" s="3">
        <v>11</v>
      </c>
      <c r="E15" s="3">
        <v>3</v>
      </c>
      <c r="F15" s="3">
        <v>11</v>
      </c>
      <c r="G15" s="3">
        <v>3</v>
      </c>
      <c r="H15" s="3">
        <v>9</v>
      </c>
      <c r="O15" s="5">
        <v>78.599999999999994</v>
      </c>
      <c r="P15" s="4" t="s">
        <v>218</v>
      </c>
    </row>
    <row r="16" spans="1:16" x14ac:dyDescent="0.2">
      <c r="A16" s="3">
        <v>3</v>
      </c>
      <c r="B16" s="3">
        <v>9</v>
      </c>
      <c r="C16" s="3">
        <v>3</v>
      </c>
      <c r="D16" s="3">
        <v>12</v>
      </c>
      <c r="E16" s="3">
        <v>3</v>
      </c>
      <c r="F16" s="3">
        <v>12</v>
      </c>
      <c r="G16" s="3">
        <v>3</v>
      </c>
      <c r="H16" s="3">
        <v>10</v>
      </c>
      <c r="J16" s="4">
        <v>27</v>
      </c>
      <c r="K16" s="4">
        <v>54</v>
      </c>
      <c r="L16" s="4">
        <v>16</v>
      </c>
      <c r="M16" s="4">
        <v>3</v>
      </c>
      <c r="N16" s="4">
        <v>0</v>
      </c>
    </row>
    <row r="17" spans="1:16" x14ac:dyDescent="0.2">
      <c r="A17" s="3">
        <v>3</v>
      </c>
      <c r="B17" s="3">
        <v>10</v>
      </c>
      <c r="C17" s="3">
        <v>3</v>
      </c>
      <c r="D17" s="3">
        <v>13</v>
      </c>
      <c r="E17" s="3">
        <v>3</v>
      </c>
      <c r="F17" s="3">
        <v>13</v>
      </c>
      <c r="G17" s="3">
        <v>3</v>
      </c>
      <c r="H17" s="3">
        <v>11</v>
      </c>
      <c r="J17" s="4">
        <f>27*5</f>
        <v>135</v>
      </c>
      <c r="K17" s="4">
        <f>54*4</f>
        <v>216</v>
      </c>
      <c r="L17" s="4">
        <f>16*3</f>
        <v>48</v>
      </c>
      <c r="M17" s="4">
        <v>5</v>
      </c>
      <c r="N17" s="4">
        <v>0</v>
      </c>
    </row>
    <row r="18" spans="1:16" x14ac:dyDescent="0.2">
      <c r="A18" s="3">
        <v>3</v>
      </c>
      <c r="B18" s="3">
        <v>11</v>
      </c>
      <c r="C18" s="3">
        <v>3</v>
      </c>
      <c r="D18" s="3">
        <v>14</v>
      </c>
      <c r="E18" s="3">
        <v>3</v>
      </c>
      <c r="F18" s="3">
        <v>14</v>
      </c>
      <c r="G18" s="3">
        <v>3</v>
      </c>
      <c r="H18" s="3">
        <v>12</v>
      </c>
      <c r="O18" s="4">
        <f>SUM(J17:N17)</f>
        <v>404</v>
      </c>
    </row>
    <row r="19" spans="1:16" x14ac:dyDescent="0.2">
      <c r="A19" s="3">
        <v>3</v>
      </c>
      <c r="B19" s="3">
        <v>12</v>
      </c>
      <c r="C19" s="3">
        <v>3</v>
      </c>
      <c r="D19" s="3">
        <v>15</v>
      </c>
      <c r="E19" s="3">
        <v>3</v>
      </c>
      <c r="F19" s="3">
        <v>15</v>
      </c>
      <c r="G19" s="3">
        <v>3</v>
      </c>
      <c r="H19" s="3">
        <v>13</v>
      </c>
      <c r="O19" s="4">
        <f>404/500</f>
        <v>0.80800000000000005</v>
      </c>
    </row>
    <row r="20" spans="1:16" x14ac:dyDescent="0.2">
      <c r="A20" s="3">
        <v>3</v>
      </c>
      <c r="B20" s="3">
        <v>13</v>
      </c>
      <c r="C20" s="3">
        <v>3</v>
      </c>
      <c r="D20" s="3">
        <v>16</v>
      </c>
      <c r="E20" s="3">
        <v>3</v>
      </c>
      <c r="F20" s="3">
        <v>16</v>
      </c>
      <c r="G20" s="3">
        <v>3</v>
      </c>
      <c r="H20" s="3">
        <v>14</v>
      </c>
      <c r="O20" s="5">
        <f>O19*100</f>
        <v>80.800000000000011</v>
      </c>
      <c r="P20" s="4" t="s">
        <v>219</v>
      </c>
    </row>
    <row r="21" spans="1:16" x14ac:dyDescent="0.2">
      <c r="A21" s="3">
        <v>3</v>
      </c>
      <c r="B21" s="3">
        <v>14</v>
      </c>
      <c r="C21" s="3">
        <v>3</v>
      </c>
      <c r="D21" s="3">
        <v>17</v>
      </c>
      <c r="E21" s="3">
        <v>4</v>
      </c>
      <c r="F21" s="3">
        <v>1</v>
      </c>
      <c r="G21" s="3">
        <v>3</v>
      </c>
      <c r="H21" s="3">
        <v>15</v>
      </c>
      <c r="J21" s="4">
        <v>22</v>
      </c>
      <c r="K21" s="4">
        <v>53</v>
      </c>
      <c r="L21" s="4">
        <v>20</v>
      </c>
      <c r="M21" s="4">
        <v>5</v>
      </c>
      <c r="N21" s="4">
        <v>0</v>
      </c>
    </row>
    <row r="22" spans="1:16" x14ac:dyDescent="0.2">
      <c r="A22" s="3">
        <v>3</v>
      </c>
      <c r="B22" s="3">
        <v>15</v>
      </c>
      <c r="C22" s="3">
        <v>3</v>
      </c>
      <c r="D22" s="3">
        <v>18</v>
      </c>
      <c r="E22" s="3">
        <v>4</v>
      </c>
      <c r="F22" s="3">
        <v>2</v>
      </c>
      <c r="G22" s="3">
        <v>3</v>
      </c>
      <c r="H22" s="3">
        <v>16</v>
      </c>
      <c r="J22" s="4">
        <f>22*5</f>
        <v>110</v>
      </c>
      <c r="K22" s="4">
        <f>53*4</f>
        <v>212</v>
      </c>
      <c r="L22" s="4">
        <f>20*3</f>
        <v>60</v>
      </c>
      <c r="M22" s="4">
        <v>10</v>
      </c>
      <c r="N22" s="4">
        <v>0</v>
      </c>
    </row>
    <row r="23" spans="1:16" x14ac:dyDescent="0.2">
      <c r="A23" s="3">
        <v>3</v>
      </c>
      <c r="B23" s="3">
        <v>16</v>
      </c>
      <c r="C23" s="3">
        <v>3</v>
      </c>
      <c r="D23" s="3">
        <v>19</v>
      </c>
      <c r="E23" s="3">
        <v>4</v>
      </c>
      <c r="F23" s="3">
        <v>3</v>
      </c>
      <c r="G23" s="3">
        <v>3</v>
      </c>
      <c r="H23" s="3">
        <v>17</v>
      </c>
      <c r="O23" s="4">
        <f>SUM(J22:N22)</f>
        <v>392</v>
      </c>
    </row>
    <row r="24" spans="1:16" x14ac:dyDescent="0.2">
      <c r="A24" s="3">
        <v>3</v>
      </c>
      <c r="B24" s="3">
        <v>17</v>
      </c>
      <c r="C24" s="3">
        <v>3</v>
      </c>
      <c r="D24" s="3">
        <v>20</v>
      </c>
      <c r="E24" s="3">
        <v>4</v>
      </c>
      <c r="F24" s="3">
        <v>4</v>
      </c>
      <c r="G24" s="3">
        <v>3</v>
      </c>
      <c r="H24" s="3">
        <v>18</v>
      </c>
      <c r="O24" s="4">
        <f>392/500</f>
        <v>0.78400000000000003</v>
      </c>
    </row>
    <row r="25" spans="1:16" x14ac:dyDescent="0.2">
      <c r="A25" s="3">
        <v>3</v>
      </c>
      <c r="B25" s="3">
        <v>18</v>
      </c>
      <c r="C25" s="3">
        <v>3</v>
      </c>
      <c r="D25" s="3">
        <v>21</v>
      </c>
      <c r="E25" s="3">
        <v>4</v>
      </c>
      <c r="F25" s="3">
        <v>5</v>
      </c>
      <c r="G25" s="3">
        <v>3</v>
      </c>
      <c r="H25" s="3">
        <v>19</v>
      </c>
      <c r="O25" s="5">
        <v>78.400000000000006</v>
      </c>
      <c r="P25" s="4" t="s">
        <v>220</v>
      </c>
    </row>
    <row r="26" spans="1:16" x14ac:dyDescent="0.2">
      <c r="A26" s="3">
        <v>3</v>
      </c>
      <c r="B26" s="3">
        <v>19</v>
      </c>
      <c r="C26" s="3">
        <v>3</v>
      </c>
      <c r="D26" s="3">
        <v>22</v>
      </c>
      <c r="E26" s="3">
        <v>4</v>
      </c>
      <c r="F26" s="3">
        <v>6</v>
      </c>
      <c r="G26" s="3">
        <v>3</v>
      </c>
      <c r="H26" s="3">
        <v>20</v>
      </c>
    </row>
    <row r="27" spans="1:16" x14ac:dyDescent="0.2">
      <c r="A27" s="3">
        <v>3</v>
      </c>
      <c r="B27" s="3">
        <v>20</v>
      </c>
      <c r="C27" s="3">
        <v>3</v>
      </c>
      <c r="D27" s="3">
        <v>23</v>
      </c>
      <c r="E27" s="3">
        <v>4</v>
      </c>
      <c r="F27" s="3">
        <v>7</v>
      </c>
      <c r="G27" s="3">
        <v>4</v>
      </c>
      <c r="H27" s="3">
        <v>1</v>
      </c>
    </row>
    <row r="28" spans="1:16" x14ac:dyDescent="0.2">
      <c r="A28" s="3">
        <v>3</v>
      </c>
      <c r="B28" s="3">
        <v>21</v>
      </c>
      <c r="C28" s="3">
        <v>3</v>
      </c>
      <c r="D28" s="3">
        <v>24</v>
      </c>
      <c r="E28" s="3">
        <v>4</v>
      </c>
      <c r="F28" s="3">
        <v>8</v>
      </c>
      <c r="G28" s="3">
        <v>4</v>
      </c>
      <c r="H28" s="3">
        <v>2</v>
      </c>
      <c r="J28" s="5" t="s">
        <v>217</v>
      </c>
      <c r="K28" s="5">
        <f>O10</f>
        <v>74.400000000000006</v>
      </c>
    </row>
    <row r="29" spans="1:16" x14ac:dyDescent="0.2">
      <c r="A29" s="3">
        <v>3</v>
      </c>
      <c r="B29" s="3">
        <v>22</v>
      </c>
      <c r="C29" s="3">
        <v>4</v>
      </c>
      <c r="D29" s="3">
        <v>1</v>
      </c>
      <c r="E29" s="3">
        <v>4</v>
      </c>
      <c r="F29" s="3">
        <v>9</v>
      </c>
      <c r="G29" s="3">
        <v>4</v>
      </c>
      <c r="H29" s="3">
        <v>3</v>
      </c>
      <c r="J29" s="5" t="s">
        <v>218</v>
      </c>
      <c r="K29" s="5">
        <f>O15</f>
        <v>78.599999999999994</v>
      </c>
    </row>
    <row r="30" spans="1:16" x14ac:dyDescent="0.2">
      <c r="A30" s="3">
        <v>3</v>
      </c>
      <c r="B30" s="3">
        <v>23</v>
      </c>
      <c r="C30" s="3">
        <v>4</v>
      </c>
      <c r="D30" s="3">
        <v>2</v>
      </c>
      <c r="E30" s="3">
        <v>4</v>
      </c>
      <c r="F30" s="3">
        <v>10</v>
      </c>
      <c r="G30" s="3">
        <v>4</v>
      </c>
      <c r="H30" s="3">
        <v>4</v>
      </c>
      <c r="J30" s="5" t="s">
        <v>219</v>
      </c>
      <c r="K30" s="5">
        <f>O20</f>
        <v>80.800000000000011</v>
      </c>
    </row>
    <row r="31" spans="1:16" x14ac:dyDescent="0.2">
      <c r="A31" s="3">
        <v>3</v>
      </c>
      <c r="B31" s="3">
        <v>24</v>
      </c>
      <c r="C31" s="3">
        <v>4</v>
      </c>
      <c r="D31" s="3">
        <v>3</v>
      </c>
      <c r="E31" s="3">
        <v>4</v>
      </c>
      <c r="F31" s="3">
        <v>11</v>
      </c>
      <c r="G31" s="3">
        <v>4</v>
      </c>
      <c r="H31" s="3">
        <v>5</v>
      </c>
      <c r="J31" s="5" t="s">
        <v>220</v>
      </c>
      <c r="K31" s="5">
        <f>O25</f>
        <v>78.400000000000006</v>
      </c>
    </row>
    <row r="32" spans="1:16" x14ac:dyDescent="0.2">
      <c r="A32" s="3">
        <v>3</v>
      </c>
      <c r="B32" s="3">
        <v>25</v>
      </c>
      <c r="C32" s="3">
        <v>4</v>
      </c>
      <c r="D32" s="3">
        <v>4</v>
      </c>
      <c r="E32" s="3">
        <v>4</v>
      </c>
      <c r="F32" s="3">
        <v>12</v>
      </c>
      <c r="G32" s="3">
        <v>4</v>
      </c>
      <c r="H32" s="3">
        <v>6</v>
      </c>
      <c r="L32" s="4">
        <f>SUM(K28:K31)</f>
        <v>312.20000000000005</v>
      </c>
    </row>
    <row r="33" spans="1:12" x14ac:dyDescent="0.2">
      <c r="A33" s="3">
        <v>3</v>
      </c>
      <c r="B33" s="3">
        <v>26</v>
      </c>
      <c r="C33" s="3">
        <v>4</v>
      </c>
      <c r="D33" s="3">
        <v>5</v>
      </c>
      <c r="E33" s="3">
        <v>4</v>
      </c>
      <c r="F33" s="3">
        <v>13</v>
      </c>
      <c r="G33" s="3">
        <v>4</v>
      </c>
      <c r="H33" s="3">
        <v>7</v>
      </c>
      <c r="L33" s="5">
        <f>312/4</f>
        <v>78</v>
      </c>
    </row>
    <row r="34" spans="1:12" x14ac:dyDescent="0.2">
      <c r="A34" s="3">
        <v>3</v>
      </c>
      <c r="B34" s="3">
        <v>27</v>
      </c>
      <c r="C34" s="3">
        <v>4</v>
      </c>
      <c r="D34" s="3">
        <v>6</v>
      </c>
      <c r="E34" s="3">
        <v>4</v>
      </c>
      <c r="F34" s="3">
        <v>14</v>
      </c>
      <c r="G34" s="3">
        <v>4</v>
      </c>
      <c r="H34" s="3">
        <v>8</v>
      </c>
    </row>
    <row r="35" spans="1:12" x14ac:dyDescent="0.2">
      <c r="A35" s="3">
        <v>3</v>
      </c>
      <c r="B35" s="3">
        <v>28</v>
      </c>
      <c r="C35" s="3">
        <v>4</v>
      </c>
      <c r="D35" s="3">
        <v>7</v>
      </c>
      <c r="E35" s="3">
        <v>4</v>
      </c>
      <c r="F35" s="3">
        <v>15</v>
      </c>
      <c r="G35" s="3">
        <v>4</v>
      </c>
      <c r="H35" s="3">
        <v>9</v>
      </c>
    </row>
    <row r="36" spans="1:12" x14ac:dyDescent="0.2">
      <c r="A36" s="3">
        <v>3</v>
      </c>
      <c r="B36" s="3">
        <v>29</v>
      </c>
      <c r="C36" s="3">
        <v>4</v>
      </c>
      <c r="D36" s="3">
        <v>8</v>
      </c>
      <c r="E36" s="3">
        <v>4</v>
      </c>
      <c r="F36" s="3">
        <v>16</v>
      </c>
      <c r="G36" s="3">
        <v>4</v>
      </c>
      <c r="H36" s="3">
        <v>10</v>
      </c>
    </row>
    <row r="37" spans="1:12" x14ac:dyDescent="0.2">
      <c r="A37" s="3">
        <v>3</v>
      </c>
      <c r="B37" s="3">
        <v>30</v>
      </c>
      <c r="C37" s="3">
        <v>4</v>
      </c>
      <c r="D37" s="3">
        <v>9</v>
      </c>
      <c r="E37" s="3">
        <v>4</v>
      </c>
      <c r="F37" s="3">
        <v>17</v>
      </c>
      <c r="G37" s="3">
        <v>4</v>
      </c>
      <c r="H37" s="3">
        <v>11</v>
      </c>
    </row>
    <row r="38" spans="1:12" x14ac:dyDescent="0.2">
      <c r="A38" s="3">
        <v>3</v>
      </c>
      <c r="B38" s="3">
        <v>31</v>
      </c>
      <c r="C38" s="3">
        <v>4</v>
      </c>
      <c r="D38" s="3">
        <v>10</v>
      </c>
      <c r="E38" s="3">
        <v>4</v>
      </c>
      <c r="F38" s="3">
        <v>18</v>
      </c>
      <c r="G38" s="3">
        <v>4</v>
      </c>
      <c r="H38" s="3">
        <v>12</v>
      </c>
    </row>
    <row r="39" spans="1:12" x14ac:dyDescent="0.2">
      <c r="A39" s="3">
        <v>3</v>
      </c>
      <c r="B39" s="3">
        <v>32</v>
      </c>
      <c r="C39" s="3">
        <v>4</v>
      </c>
      <c r="D39" s="3">
        <v>11</v>
      </c>
      <c r="E39" s="3">
        <v>4</v>
      </c>
      <c r="F39" s="3">
        <v>19</v>
      </c>
      <c r="G39" s="3">
        <v>4</v>
      </c>
      <c r="H39" s="3">
        <v>13</v>
      </c>
    </row>
    <row r="40" spans="1:12" x14ac:dyDescent="0.2">
      <c r="A40" s="3">
        <v>3</v>
      </c>
      <c r="B40" s="3">
        <v>33</v>
      </c>
      <c r="C40" s="3">
        <v>4</v>
      </c>
      <c r="D40" s="3">
        <v>12</v>
      </c>
      <c r="E40" s="3">
        <v>4</v>
      </c>
      <c r="F40" s="3">
        <v>20</v>
      </c>
      <c r="G40" s="3">
        <v>4</v>
      </c>
      <c r="H40" s="3">
        <v>14</v>
      </c>
    </row>
    <row r="41" spans="1:12" x14ac:dyDescent="0.2">
      <c r="A41" s="3">
        <v>3</v>
      </c>
      <c r="B41" s="3">
        <v>34</v>
      </c>
      <c r="C41" s="3">
        <v>4</v>
      </c>
      <c r="D41" s="3">
        <v>13</v>
      </c>
      <c r="E41" s="3">
        <v>4</v>
      </c>
      <c r="F41" s="3">
        <v>21</v>
      </c>
      <c r="G41" s="3">
        <v>4</v>
      </c>
      <c r="H41" s="3">
        <v>15</v>
      </c>
    </row>
    <row r="42" spans="1:12" x14ac:dyDescent="0.2">
      <c r="A42" s="3">
        <v>4</v>
      </c>
      <c r="B42" s="3">
        <v>1</v>
      </c>
      <c r="C42" s="3">
        <v>4</v>
      </c>
      <c r="D42" s="3">
        <v>14</v>
      </c>
      <c r="E42" s="3">
        <v>4</v>
      </c>
      <c r="F42" s="3">
        <v>22</v>
      </c>
      <c r="G42" s="3">
        <v>4</v>
      </c>
      <c r="H42" s="3">
        <v>16</v>
      </c>
    </row>
    <row r="43" spans="1:12" x14ac:dyDescent="0.2">
      <c r="A43" s="3">
        <v>4</v>
      </c>
      <c r="B43" s="3">
        <v>2</v>
      </c>
      <c r="C43" s="3">
        <v>4</v>
      </c>
      <c r="D43" s="3">
        <v>15</v>
      </c>
      <c r="E43" s="3">
        <v>4</v>
      </c>
      <c r="F43" s="3">
        <v>23</v>
      </c>
      <c r="G43" s="3">
        <v>4</v>
      </c>
      <c r="H43" s="3">
        <v>17</v>
      </c>
    </row>
    <row r="44" spans="1:12" x14ac:dyDescent="0.2">
      <c r="A44" s="3">
        <v>4</v>
      </c>
      <c r="B44" s="3">
        <v>3</v>
      </c>
      <c r="C44" s="3">
        <v>4</v>
      </c>
      <c r="D44" s="3">
        <v>16</v>
      </c>
      <c r="E44" s="3">
        <v>4</v>
      </c>
      <c r="F44" s="3">
        <v>24</v>
      </c>
      <c r="G44" s="3">
        <v>4</v>
      </c>
      <c r="H44" s="3">
        <v>18</v>
      </c>
    </row>
    <row r="45" spans="1:12" x14ac:dyDescent="0.2">
      <c r="A45" s="3">
        <v>4</v>
      </c>
      <c r="B45" s="3">
        <v>4</v>
      </c>
      <c r="C45" s="3">
        <v>4</v>
      </c>
      <c r="D45" s="3">
        <v>17</v>
      </c>
      <c r="E45" s="3">
        <v>4</v>
      </c>
      <c r="F45" s="3">
        <v>25</v>
      </c>
      <c r="G45" s="3">
        <v>4</v>
      </c>
      <c r="H45" s="3">
        <v>19</v>
      </c>
    </row>
    <row r="46" spans="1:12" x14ac:dyDescent="0.2">
      <c r="A46" s="3">
        <v>4</v>
      </c>
      <c r="B46" s="3">
        <v>5</v>
      </c>
      <c r="C46" s="3">
        <v>4</v>
      </c>
      <c r="D46" s="3">
        <v>18</v>
      </c>
      <c r="E46" s="3">
        <v>4</v>
      </c>
      <c r="F46" s="3">
        <v>26</v>
      </c>
      <c r="G46" s="3">
        <v>4</v>
      </c>
      <c r="H46" s="3">
        <v>20</v>
      </c>
    </row>
    <row r="47" spans="1:12" x14ac:dyDescent="0.2">
      <c r="A47" s="3">
        <v>4</v>
      </c>
      <c r="B47" s="3">
        <v>6</v>
      </c>
      <c r="C47" s="3">
        <v>4</v>
      </c>
      <c r="D47" s="3">
        <v>19</v>
      </c>
      <c r="E47" s="3">
        <v>4</v>
      </c>
      <c r="F47" s="3">
        <v>27</v>
      </c>
      <c r="G47" s="3">
        <v>4</v>
      </c>
      <c r="H47" s="3">
        <v>21</v>
      </c>
    </row>
    <row r="48" spans="1:12" x14ac:dyDescent="0.2">
      <c r="A48" s="3">
        <v>4</v>
      </c>
      <c r="B48" s="3">
        <v>7</v>
      </c>
      <c r="C48" s="3">
        <v>4</v>
      </c>
      <c r="D48" s="3">
        <v>20</v>
      </c>
      <c r="E48" s="3">
        <v>4</v>
      </c>
      <c r="F48" s="3">
        <v>28</v>
      </c>
      <c r="G48" s="3">
        <v>4</v>
      </c>
      <c r="H48" s="3">
        <v>22</v>
      </c>
    </row>
    <row r="49" spans="1:8" x14ac:dyDescent="0.2">
      <c r="A49" s="3">
        <v>4</v>
      </c>
      <c r="B49" s="3">
        <v>8</v>
      </c>
      <c r="C49" s="3">
        <v>4</v>
      </c>
      <c r="D49" s="3">
        <v>21</v>
      </c>
      <c r="E49" s="3">
        <v>4</v>
      </c>
      <c r="F49" s="3">
        <v>29</v>
      </c>
      <c r="G49" s="3">
        <v>4</v>
      </c>
      <c r="H49" s="3">
        <v>23</v>
      </c>
    </row>
    <row r="50" spans="1:8" x14ac:dyDescent="0.2">
      <c r="A50" s="3">
        <v>4</v>
      </c>
      <c r="B50" s="3">
        <v>9</v>
      </c>
      <c r="C50" s="3">
        <v>4</v>
      </c>
      <c r="D50" s="3">
        <v>22</v>
      </c>
      <c r="E50" s="3">
        <v>4</v>
      </c>
      <c r="F50" s="3">
        <v>30</v>
      </c>
      <c r="G50" s="3">
        <v>4</v>
      </c>
      <c r="H50" s="3">
        <v>24</v>
      </c>
    </row>
    <row r="51" spans="1:8" x14ac:dyDescent="0.2">
      <c r="A51" s="3">
        <v>4</v>
      </c>
      <c r="B51" s="3">
        <v>10</v>
      </c>
      <c r="C51" s="3">
        <v>4</v>
      </c>
      <c r="D51" s="3">
        <v>23</v>
      </c>
      <c r="E51" s="3">
        <v>4</v>
      </c>
      <c r="F51" s="3">
        <v>31</v>
      </c>
      <c r="G51" s="3">
        <v>4</v>
      </c>
      <c r="H51" s="3">
        <v>25</v>
      </c>
    </row>
    <row r="52" spans="1:8" x14ac:dyDescent="0.2">
      <c r="A52" s="3">
        <v>4</v>
      </c>
      <c r="B52" s="3">
        <v>11</v>
      </c>
      <c r="C52" s="3">
        <v>4</v>
      </c>
      <c r="D52" s="3">
        <v>24</v>
      </c>
      <c r="E52" s="3">
        <v>4</v>
      </c>
      <c r="F52" s="3">
        <v>32</v>
      </c>
      <c r="G52" s="3">
        <v>4</v>
      </c>
      <c r="H52" s="3">
        <v>26</v>
      </c>
    </row>
    <row r="53" spans="1:8" x14ac:dyDescent="0.2">
      <c r="A53" s="3">
        <v>4</v>
      </c>
      <c r="B53" s="3">
        <v>12</v>
      </c>
      <c r="C53" s="3">
        <v>4</v>
      </c>
      <c r="D53" s="3">
        <v>25</v>
      </c>
      <c r="E53" s="3">
        <v>4</v>
      </c>
      <c r="F53" s="3">
        <v>33</v>
      </c>
      <c r="G53" s="3">
        <v>4</v>
      </c>
      <c r="H53" s="3">
        <v>27</v>
      </c>
    </row>
    <row r="54" spans="1:8" x14ac:dyDescent="0.2">
      <c r="A54" s="3">
        <v>4</v>
      </c>
      <c r="B54" s="3">
        <v>13</v>
      </c>
      <c r="C54" s="3">
        <v>4</v>
      </c>
      <c r="D54" s="3">
        <v>26</v>
      </c>
      <c r="E54" s="3">
        <v>4</v>
      </c>
      <c r="F54" s="3">
        <v>34</v>
      </c>
      <c r="G54" s="3">
        <v>4</v>
      </c>
      <c r="H54" s="3">
        <v>28</v>
      </c>
    </row>
    <row r="55" spans="1:8" x14ac:dyDescent="0.2">
      <c r="A55" s="3">
        <v>4</v>
      </c>
      <c r="B55" s="3">
        <v>14</v>
      </c>
      <c r="C55" s="3">
        <v>4</v>
      </c>
      <c r="D55" s="3">
        <v>27</v>
      </c>
      <c r="E55" s="3">
        <v>4</v>
      </c>
      <c r="F55" s="3">
        <v>35</v>
      </c>
      <c r="G55" s="3">
        <v>4</v>
      </c>
      <c r="H55" s="3">
        <v>29</v>
      </c>
    </row>
    <row r="56" spans="1:8" x14ac:dyDescent="0.2">
      <c r="A56" s="3">
        <v>4</v>
      </c>
      <c r="B56" s="3">
        <v>15</v>
      </c>
      <c r="C56" s="3">
        <v>4</v>
      </c>
      <c r="D56" s="3">
        <v>28</v>
      </c>
      <c r="E56" s="3">
        <v>4</v>
      </c>
      <c r="F56" s="3">
        <v>36</v>
      </c>
      <c r="G56" s="3">
        <v>4</v>
      </c>
      <c r="H56" s="3">
        <v>30</v>
      </c>
    </row>
    <row r="57" spans="1:8" x14ac:dyDescent="0.2">
      <c r="A57" s="3">
        <v>4</v>
      </c>
      <c r="B57" s="3">
        <v>16</v>
      </c>
      <c r="C57" s="3">
        <v>4</v>
      </c>
      <c r="D57" s="3">
        <v>29</v>
      </c>
      <c r="E57" s="3">
        <v>4</v>
      </c>
      <c r="F57" s="3">
        <v>37</v>
      </c>
      <c r="G57" s="3">
        <v>4</v>
      </c>
      <c r="H57" s="3">
        <v>31</v>
      </c>
    </row>
    <row r="58" spans="1:8" x14ac:dyDescent="0.2">
      <c r="A58" s="3">
        <v>4</v>
      </c>
      <c r="B58" s="3">
        <v>17</v>
      </c>
      <c r="C58" s="3">
        <v>4</v>
      </c>
      <c r="D58" s="3">
        <v>30</v>
      </c>
      <c r="E58" s="3">
        <v>4</v>
      </c>
      <c r="F58" s="3">
        <v>38</v>
      </c>
      <c r="G58" s="3">
        <v>4</v>
      </c>
      <c r="H58" s="3">
        <v>32</v>
      </c>
    </row>
    <row r="59" spans="1:8" x14ac:dyDescent="0.2">
      <c r="A59" s="3">
        <v>4</v>
      </c>
      <c r="B59" s="3">
        <v>18</v>
      </c>
      <c r="C59" s="3">
        <v>4</v>
      </c>
      <c r="D59" s="3">
        <v>31</v>
      </c>
      <c r="E59" s="3">
        <v>4</v>
      </c>
      <c r="F59" s="3">
        <v>39</v>
      </c>
      <c r="G59" s="3">
        <v>4</v>
      </c>
      <c r="H59" s="3">
        <v>33</v>
      </c>
    </row>
    <row r="60" spans="1:8" x14ac:dyDescent="0.2">
      <c r="A60" s="3">
        <v>4</v>
      </c>
      <c r="B60" s="3">
        <v>19</v>
      </c>
      <c r="C60" s="3">
        <v>4</v>
      </c>
      <c r="D60" s="3">
        <v>32</v>
      </c>
      <c r="E60" s="3">
        <v>4</v>
      </c>
      <c r="F60" s="3">
        <v>40</v>
      </c>
      <c r="G60" s="3">
        <v>4</v>
      </c>
      <c r="H60" s="3">
        <v>34</v>
      </c>
    </row>
    <row r="61" spans="1:8" x14ac:dyDescent="0.2">
      <c r="A61" s="3">
        <v>4</v>
      </c>
      <c r="B61" s="3">
        <v>20</v>
      </c>
      <c r="C61" s="3">
        <v>4</v>
      </c>
      <c r="D61" s="3">
        <v>33</v>
      </c>
      <c r="E61" s="3">
        <v>4</v>
      </c>
      <c r="F61" s="3">
        <v>41</v>
      </c>
      <c r="G61" s="3">
        <v>4</v>
      </c>
      <c r="H61" s="3">
        <v>35</v>
      </c>
    </row>
    <row r="62" spans="1:8" x14ac:dyDescent="0.2">
      <c r="A62" s="3">
        <v>4</v>
      </c>
      <c r="B62" s="3">
        <v>21</v>
      </c>
      <c r="C62" s="3">
        <v>4</v>
      </c>
      <c r="D62" s="3">
        <v>34</v>
      </c>
      <c r="E62" s="3">
        <v>4</v>
      </c>
      <c r="F62" s="3">
        <v>42</v>
      </c>
      <c r="G62" s="3">
        <v>4</v>
      </c>
      <c r="H62" s="3">
        <v>36</v>
      </c>
    </row>
    <row r="63" spans="1:8" x14ac:dyDescent="0.2">
      <c r="A63" s="3">
        <v>4</v>
      </c>
      <c r="B63" s="3">
        <v>22</v>
      </c>
      <c r="C63" s="3">
        <v>4</v>
      </c>
      <c r="D63" s="3">
        <v>35</v>
      </c>
      <c r="E63" s="3">
        <v>4</v>
      </c>
      <c r="F63" s="3">
        <v>43</v>
      </c>
      <c r="G63" s="3">
        <v>4</v>
      </c>
      <c r="H63" s="3">
        <v>37</v>
      </c>
    </row>
    <row r="64" spans="1:8" x14ac:dyDescent="0.2">
      <c r="A64" s="3">
        <v>4</v>
      </c>
      <c r="B64" s="3">
        <v>23</v>
      </c>
      <c r="C64" s="3">
        <v>4</v>
      </c>
      <c r="D64" s="3">
        <v>36</v>
      </c>
      <c r="E64" s="3">
        <v>4</v>
      </c>
      <c r="F64" s="3">
        <v>44</v>
      </c>
      <c r="G64" s="3">
        <v>4</v>
      </c>
      <c r="H64" s="3">
        <v>38</v>
      </c>
    </row>
    <row r="65" spans="1:8" x14ac:dyDescent="0.2">
      <c r="A65" s="3">
        <v>4</v>
      </c>
      <c r="B65" s="3">
        <v>24</v>
      </c>
      <c r="C65" s="3">
        <v>4</v>
      </c>
      <c r="D65" s="3">
        <v>37</v>
      </c>
      <c r="E65" s="3">
        <v>4</v>
      </c>
      <c r="F65" s="3">
        <v>45</v>
      </c>
      <c r="G65" s="3">
        <v>4</v>
      </c>
      <c r="H65" s="3">
        <v>39</v>
      </c>
    </row>
    <row r="66" spans="1:8" x14ac:dyDescent="0.2">
      <c r="A66" s="3">
        <v>4</v>
      </c>
      <c r="B66" s="3">
        <v>25</v>
      </c>
      <c r="C66" s="3">
        <v>4</v>
      </c>
      <c r="D66" s="3">
        <v>38</v>
      </c>
      <c r="E66" s="3">
        <v>4</v>
      </c>
      <c r="F66" s="3">
        <v>46</v>
      </c>
      <c r="G66" s="3">
        <v>4</v>
      </c>
      <c r="H66" s="3">
        <v>40</v>
      </c>
    </row>
    <row r="67" spans="1:8" x14ac:dyDescent="0.2">
      <c r="A67" s="3">
        <v>4</v>
      </c>
      <c r="B67" s="3">
        <v>26</v>
      </c>
      <c r="C67" s="3">
        <v>4</v>
      </c>
      <c r="D67" s="3">
        <v>39</v>
      </c>
      <c r="E67" s="3">
        <v>4</v>
      </c>
      <c r="F67" s="3">
        <v>47</v>
      </c>
      <c r="G67" s="3">
        <v>4</v>
      </c>
      <c r="H67" s="3">
        <v>41</v>
      </c>
    </row>
    <row r="68" spans="1:8" x14ac:dyDescent="0.2">
      <c r="A68" s="3">
        <v>4</v>
      </c>
      <c r="B68" s="3">
        <v>27</v>
      </c>
      <c r="C68" s="3">
        <v>4</v>
      </c>
      <c r="D68" s="3">
        <v>40</v>
      </c>
      <c r="E68" s="3">
        <v>4</v>
      </c>
      <c r="F68" s="3">
        <v>48</v>
      </c>
      <c r="G68" s="3">
        <v>4</v>
      </c>
      <c r="H68" s="3">
        <v>42</v>
      </c>
    </row>
    <row r="69" spans="1:8" x14ac:dyDescent="0.2">
      <c r="A69" s="3">
        <v>4</v>
      </c>
      <c r="B69" s="3">
        <v>28</v>
      </c>
      <c r="C69" s="3">
        <v>4</v>
      </c>
      <c r="D69" s="3">
        <v>41</v>
      </c>
      <c r="E69" s="3">
        <v>4</v>
      </c>
      <c r="F69" s="3">
        <v>49</v>
      </c>
      <c r="G69" s="3">
        <v>4</v>
      </c>
      <c r="H69" s="3">
        <v>43</v>
      </c>
    </row>
    <row r="70" spans="1:8" x14ac:dyDescent="0.2">
      <c r="A70" s="3">
        <v>4</v>
      </c>
      <c r="B70" s="3">
        <v>29</v>
      </c>
      <c r="C70" s="3">
        <v>4</v>
      </c>
      <c r="D70" s="3">
        <v>42</v>
      </c>
      <c r="E70" s="3">
        <v>4</v>
      </c>
      <c r="F70" s="3">
        <v>50</v>
      </c>
      <c r="G70" s="3">
        <v>4</v>
      </c>
      <c r="H70" s="3">
        <v>44</v>
      </c>
    </row>
    <row r="71" spans="1:8" x14ac:dyDescent="0.2">
      <c r="A71" s="3">
        <v>4</v>
      </c>
      <c r="B71" s="3">
        <v>30</v>
      </c>
      <c r="C71" s="3">
        <v>4</v>
      </c>
      <c r="D71" s="3">
        <v>43</v>
      </c>
      <c r="E71" s="3">
        <v>4</v>
      </c>
      <c r="F71" s="3">
        <v>51</v>
      </c>
      <c r="G71" s="3">
        <v>4</v>
      </c>
      <c r="H71" s="3">
        <v>45</v>
      </c>
    </row>
    <row r="72" spans="1:8" x14ac:dyDescent="0.2">
      <c r="A72" s="3">
        <v>4</v>
      </c>
      <c r="B72" s="3">
        <v>31</v>
      </c>
      <c r="C72" s="3">
        <v>4</v>
      </c>
      <c r="D72" s="3">
        <v>44</v>
      </c>
      <c r="E72" s="3">
        <v>4</v>
      </c>
      <c r="F72" s="3">
        <v>52</v>
      </c>
      <c r="G72" s="3">
        <v>4</v>
      </c>
      <c r="H72" s="3">
        <v>46</v>
      </c>
    </row>
    <row r="73" spans="1:8" x14ac:dyDescent="0.2">
      <c r="A73" s="3">
        <v>4</v>
      </c>
      <c r="B73" s="3">
        <v>32</v>
      </c>
      <c r="C73" s="3">
        <v>4</v>
      </c>
      <c r="D73" s="3">
        <v>45</v>
      </c>
      <c r="E73" s="3">
        <v>4</v>
      </c>
      <c r="F73" s="3">
        <v>53</v>
      </c>
      <c r="G73" s="3">
        <v>4</v>
      </c>
      <c r="H73" s="3">
        <v>47</v>
      </c>
    </row>
    <row r="74" spans="1:8" x14ac:dyDescent="0.2">
      <c r="A74" s="3">
        <v>4</v>
      </c>
      <c r="B74" s="3">
        <v>33</v>
      </c>
      <c r="C74" s="3">
        <v>4</v>
      </c>
      <c r="D74" s="3">
        <v>46</v>
      </c>
      <c r="E74" s="3">
        <v>4</v>
      </c>
      <c r="F74" s="3">
        <v>54</v>
      </c>
      <c r="G74" s="3">
        <v>4</v>
      </c>
      <c r="H74" s="3">
        <v>48</v>
      </c>
    </row>
    <row r="75" spans="1:8" x14ac:dyDescent="0.2">
      <c r="A75" s="3">
        <v>4</v>
      </c>
      <c r="B75" s="3">
        <v>34</v>
      </c>
      <c r="C75" s="3">
        <v>4</v>
      </c>
      <c r="D75" s="3">
        <v>47</v>
      </c>
      <c r="E75" s="3">
        <v>5</v>
      </c>
      <c r="F75" s="3">
        <v>1</v>
      </c>
      <c r="G75" s="3">
        <v>4</v>
      </c>
      <c r="H75" s="3">
        <v>49</v>
      </c>
    </row>
    <row r="76" spans="1:8" x14ac:dyDescent="0.2">
      <c r="A76" s="3">
        <v>4</v>
      </c>
      <c r="B76" s="3">
        <v>35</v>
      </c>
      <c r="C76" s="3">
        <v>4</v>
      </c>
      <c r="D76" s="3">
        <v>48</v>
      </c>
      <c r="E76" s="3">
        <v>5</v>
      </c>
      <c r="F76" s="3">
        <v>2</v>
      </c>
      <c r="G76" s="3">
        <v>4</v>
      </c>
      <c r="H76" s="3">
        <v>50</v>
      </c>
    </row>
    <row r="77" spans="1:8" x14ac:dyDescent="0.2">
      <c r="A77" s="3">
        <v>4</v>
      </c>
      <c r="B77" s="3">
        <v>36</v>
      </c>
      <c r="C77" s="3">
        <v>4</v>
      </c>
      <c r="D77" s="3">
        <v>49</v>
      </c>
      <c r="E77" s="3">
        <v>5</v>
      </c>
      <c r="F77" s="3">
        <v>3</v>
      </c>
      <c r="G77" s="3">
        <v>4</v>
      </c>
      <c r="H77" s="3">
        <v>51</v>
      </c>
    </row>
    <row r="78" spans="1:8" x14ac:dyDescent="0.2">
      <c r="A78" s="3">
        <v>4</v>
      </c>
      <c r="B78" s="3">
        <v>37</v>
      </c>
      <c r="C78" s="3">
        <v>4</v>
      </c>
      <c r="D78" s="3">
        <v>50</v>
      </c>
      <c r="E78" s="3">
        <v>5</v>
      </c>
      <c r="F78" s="3">
        <v>4</v>
      </c>
      <c r="G78" s="3">
        <v>4</v>
      </c>
      <c r="H78" s="3">
        <v>52</v>
      </c>
    </row>
    <row r="79" spans="1:8" x14ac:dyDescent="0.2">
      <c r="A79" s="3">
        <v>4</v>
      </c>
      <c r="B79" s="3">
        <v>38</v>
      </c>
      <c r="C79" s="3">
        <v>5</v>
      </c>
      <c r="D79" s="3">
        <v>1</v>
      </c>
      <c r="E79" s="3">
        <v>5</v>
      </c>
      <c r="F79" s="3">
        <v>5</v>
      </c>
      <c r="G79" s="3">
        <v>4</v>
      </c>
      <c r="H79" s="3">
        <v>53</v>
      </c>
    </row>
    <row r="80" spans="1:8" x14ac:dyDescent="0.2">
      <c r="A80" s="3">
        <v>4</v>
      </c>
      <c r="B80" s="3">
        <v>39</v>
      </c>
      <c r="C80" s="3">
        <v>5</v>
      </c>
      <c r="D80" s="3">
        <v>2</v>
      </c>
      <c r="E80" s="3">
        <v>5</v>
      </c>
      <c r="F80" s="3">
        <v>6</v>
      </c>
      <c r="G80" s="3">
        <v>5</v>
      </c>
      <c r="H80" s="3">
        <v>1</v>
      </c>
    </row>
    <row r="81" spans="1:8" x14ac:dyDescent="0.2">
      <c r="A81" s="3">
        <v>4</v>
      </c>
      <c r="B81" s="3">
        <v>40</v>
      </c>
      <c r="C81" s="3">
        <v>5</v>
      </c>
      <c r="D81" s="3">
        <v>3</v>
      </c>
      <c r="E81" s="3">
        <v>5</v>
      </c>
      <c r="F81" s="3">
        <v>7</v>
      </c>
      <c r="G81" s="3">
        <v>5</v>
      </c>
      <c r="H81" s="3">
        <v>2</v>
      </c>
    </row>
    <row r="82" spans="1:8" x14ac:dyDescent="0.2">
      <c r="A82" s="3">
        <v>4</v>
      </c>
      <c r="B82" s="3">
        <v>41</v>
      </c>
      <c r="C82" s="3">
        <v>5</v>
      </c>
      <c r="D82" s="3">
        <v>4</v>
      </c>
      <c r="E82" s="3">
        <v>5</v>
      </c>
      <c r="F82" s="3">
        <v>8</v>
      </c>
      <c r="G82" s="3">
        <v>5</v>
      </c>
      <c r="H82" s="3">
        <v>3</v>
      </c>
    </row>
    <row r="83" spans="1:8" x14ac:dyDescent="0.2">
      <c r="A83" s="3">
        <v>5</v>
      </c>
      <c r="B83" s="3">
        <v>1</v>
      </c>
      <c r="C83" s="3">
        <v>5</v>
      </c>
      <c r="D83" s="3">
        <v>5</v>
      </c>
      <c r="E83" s="3">
        <v>5</v>
      </c>
      <c r="F83" s="3">
        <v>9</v>
      </c>
      <c r="G83" s="3">
        <v>5</v>
      </c>
      <c r="H83" s="3">
        <v>4</v>
      </c>
    </row>
    <row r="84" spans="1:8" x14ac:dyDescent="0.2">
      <c r="A84" s="3">
        <v>5</v>
      </c>
      <c r="B84" s="3">
        <v>2</v>
      </c>
      <c r="C84" s="3">
        <v>5</v>
      </c>
      <c r="D84" s="3">
        <v>6</v>
      </c>
      <c r="E84" s="3">
        <v>5</v>
      </c>
      <c r="F84" s="3">
        <v>10</v>
      </c>
      <c r="G84" s="3">
        <v>5</v>
      </c>
      <c r="H84" s="3">
        <v>5</v>
      </c>
    </row>
    <row r="85" spans="1:8" x14ac:dyDescent="0.2">
      <c r="A85" s="3">
        <v>5</v>
      </c>
      <c r="B85" s="3">
        <v>3</v>
      </c>
      <c r="C85" s="3">
        <v>5</v>
      </c>
      <c r="D85" s="3">
        <v>7</v>
      </c>
      <c r="E85" s="3">
        <v>5</v>
      </c>
      <c r="F85" s="3">
        <v>11</v>
      </c>
      <c r="G85" s="3">
        <v>5</v>
      </c>
      <c r="H85" s="3">
        <v>6</v>
      </c>
    </row>
    <row r="86" spans="1:8" x14ac:dyDescent="0.2">
      <c r="A86" s="3">
        <v>5</v>
      </c>
      <c r="B86" s="3">
        <v>4</v>
      </c>
      <c r="C86" s="3">
        <v>5</v>
      </c>
      <c r="D86" s="3">
        <v>8</v>
      </c>
      <c r="E86" s="3">
        <v>5</v>
      </c>
      <c r="F86" s="3">
        <v>12</v>
      </c>
      <c r="G86" s="3">
        <v>5</v>
      </c>
      <c r="H86" s="3">
        <v>7</v>
      </c>
    </row>
    <row r="87" spans="1:8" x14ac:dyDescent="0.2">
      <c r="A87" s="3">
        <v>5</v>
      </c>
      <c r="B87" s="3">
        <v>5</v>
      </c>
      <c r="C87" s="3">
        <v>5</v>
      </c>
      <c r="D87" s="3">
        <v>9</v>
      </c>
      <c r="E87" s="3">
        <v>5</v>
      </c>
      <c r="F87" s="3">
        <v>13</v>
      </c>
      <c r="G87" s="3">
        <v>5</v>
      </c>
      <c r="H87" s="3">
        <v>8</v>
      </c>
    </row>
    <row r="88" spans="1:8" x14ac:dyDescent="0.2">
      <c r="A88" s="3">
        <v>5</v>
      </c>
      <c r="B88" s="3">
        <v>6</v>
      </c>
      <c r="C88" s="3">
        <v>5</v>
      </c>
      <c r="D88" s="3">
        <v>10</v>
      </c>
      <c r="E88" s="3">
        <v>5</v>
      </c>
      <c r="F88" s="3">
        <v>14</v>
      </c>
      <c r="G88" s="3">
        <v>5</v>
      </c>
      <c r="H88" s="3">
        <v>9</v>
      </c>
    </row>
    <row r="89" spans="1:8" x14ac:dyDescent="0.2">
      <c r="A89" s="3">
        <v>5</v>
      </c>
      <c r="B89" s="3">
        <v>7</v>
      </c>
      <c r="C89" s="3">
        <v>5</v>
      </c>
      <c r="D89" s="3">
        <v>11</v>
      </c>
      <c r="E89" s="3">
        <v>5</v>
      </c>
      <c r="F89" s="3">
        <v>15</v>
      </c>
      <c r="G89" s="3">
        <v>5</v>
      </c>
      <c r="H89" s="3">
        <v>10</v>
      </c>
    </row>
    <row r="90" spans="1:8" x14ac:dyDescent="0.2">
      <c r="A90" s="3">
        <v>5</v>
      </c>
      <c r="B90" s="3">
        <v>8</v>
      </c>
      <c r="C90" s="3">
        <v>5</v>
      </c>
      <c r="D90" s="3">
        <v>12</v>
      </c>
      <c r="E90" s="3">
        <v>5</v>
      </c>
      <c r="F90" s="3">
        <v>16</v>
      </c>
      <c r="G90" s="3">
        <v>5</v>
      </c>
      <c r="H90" s="3">
        <v>11</v>
      </c>
    </row>
    <row r="91" spans="1:8" x14ac:dyDescent="0.2">
      <c r="A91" s="3">
        <v>5</v>
      </c>
      <c r="B91" s="3">
        <v>9</v>
      </c>
      <c r="C91" s="3">
        <v>5</v>
      </c>
      <c r="D91" s="3">
        <v>13</v>
      </c>
      <c r="E91" s="3">
        <v>5</v>
      </c>
      <c r="F91" s="3">
        <v>17</v>
      </c>
      <c r="G91" s="3">
        <v>5</v>
      </c>
      <c r="H91" s="3">
        <v>12</v>
      </c>
    </row>
    <row r="92" spans="1:8" x14ac:dyDescent="0.2">
      <c r="A92" s="3">
        <v>5</v>
      </c>
      <c r="B92" s="3">
        <v>10</v>
      </c>
      <c r="C92" s="3">
        <v>5</v>
      </c>
      <c r="D92" s="3">
        <v>14</v>
      </c>
      <c r="E92" s="3">
        <v>5</v>
      </c>
      <c r="F92" s="3">
        <v>18</v>
      </c>
      <c r="G92" s="3">
        <v>5</v>
      </c>
      <c r="H92" s="3">
        <v>13</v>
      </c>
    </row>
    <row r="93" spans="1:8" x14ac:dyDescent="0.2">
      <c r="A93" s="3">
        <v>5</v>
      </c>
      <c r="B93" s="3">
        <v>11</v>
      </c>
      <c r="C93" s="3">
        <v>5</v>
      </c>
      <c r="D93" s="3">
        <v>15</v>
      </c>
      <c r="E93" s="3">
        <v>5</v>
      </c>
      <c r="F93" s="3">
        <v>19</v>
      </c>
      <c r="G93" s="3">
        <v>5</v>
      </c>
      <c r="H93" s="3">
        <v>14</v>
      </c>
    </row>
    <row r="94" spans="1:8" x14ac:dyDescent="0.2">
      <c r="A94" s="3">
        <v>5</v>
      </c>
      <c r="B94" s="3">
        <v>12</v>
      </c>
      <c r="C94" s="3">
        <v>5</v>
      </c>
      <c r="D94" s="3">
        <v>16</v>
      </c>
      <c r="E94" s="3">
        <v>5</v>
      </c>
      <c r="F94" s="3">
        <v>20</v>
      </c>
      <c r="G94" s="3">
        <v>5</v>
      </c>
      <c r="H94" s="3">
        <v>15</v>
      </c>
    </row>
    <row r="95" spans="1:8" x14ac:dyDescent="0.2">
      <c r="A95" s="3">
        <v>5</v>
      </c>
      <c r="B95" s="3">
        <v>13</v>
      </c>
      <c r="C95" s="3">
        <v>5</v>
      </c>
      <c r="D95" s="3">
        <v>17</v>
      </c>
      <c r="E95" s="3">
        <v>5</v>
      </c>
      <c r="F95" s="3">
        <v>21</v>
      </c>
      <c r="G95" s="3">
        <v>5</v>
      </c>
      <c r="H95" s="3">
        <v>16</v>
      </c>
    </row>
    <row r="96" spans="1:8" x14ac:dyDescent="0.2">
      <c r="A96" s="3">
        <v>5</v>
      </c>
      <c r="B96" s="3">
        <v>14</v>
      </c>
      <c r="C96" s="3">
        <v>5</v>
      </c>
      <c r="D96" s="3">
        <v>18</v>
      </c>
      <c r="E96" s="3">
        <v>5</v>
      </c>
      <c r="F96" s="3">
        <v>22</v>
      </c>
      <c r="G96" s="3">
        <v>5</v>
      </c>
      <c r="H96" s="3">
        <v>17</v>
      </c>
    </row>
    <row r="97" spans="1:8" x14ac:dyDescent="0.2">
      <c r="A97" s="3">
        <v>5</v>
      </c>
      <c r="B97" s="3">
        <v>15</v>
      </c>
      <c r="C97" s="3">
        <v>5</v>
      </c>
      <c r="D97" s="3">
        <v>19</v>
      </c>
      <c r="E97" s="3">
        <v>5</v>
      </c>
      <c r="F97" s="3">
        <v>23</v>
      </c>
      <c r="G97" s="3">
        <v>5</v>
      </c>
      <c r="H97" s="3">
        <v>18</v>
      </c>
    </row>
    <row r="98" spans="1:8" x14ac:dyDescent="0.2">
      <c r="A98" s="3">
        <v>5</v>
      </c>
      <c r="B98" s="3">
        <v>16</v>
      </c>
      <c r="C98" s="3">
        <v>5</v>
      </c>
      <c r="D98" s="3">
        <v>20</v>
      </c>
      <c r="E98" s="3">
        <v>5</v>
      </c>
      <c r="F98" s="3">
        <v>24</v>
      </c>
      <c r="G98" s="3">
        <v>5</v>
      </c>
      <c r="H98" s="3">
        <v>19</v>
      </c>
    </row>
    <row r="99" spans="1:8" x14ac:dyDescent="0.2">
      <c r="A99" s="3">
        <v>5</v>
      </c>
      <c r="B99" s="3">
        <v>17</v>
      </c>
      <c r="C99" s="3">
        <v>5</v>
      </c>
      <c r="D99" s="3">
        <v>21</v>
      </c>
      <c r="E99" s="3">
        <v>5</v>
      </c>
      <c r="F99" s="3">
        <v>25</v>
      </c>
      <c r="G99" s="3">
        <v>5</v>
      </c>
      <c r="H99" s="3">
        <v>20</v>
      </c>
    </row>
    <row r="100" spans="1:8" x14ac:dyDescent="0.2">
      <c r="A100" s="3">
        <v>5</v>
      </c>
      <c r="B100" s="3">
        <v>18</v>
      </c>
      <c r="C100" s="3">
        <v>5</v>
      </c>
      <c r="D100" s="3">
        <v>22</v>
      </c>
      <c r="E100" s="3">
        <v>5</v>
      </c>
      <c r="F100" s="3">
        <v>26</v>
      </c>
      <c r="G100" s="3">
        <v>5</v>
      </c>
      <c r="H100" s="3">
        <v>21</v>
      </c>
    </row>
    <row r="101" spans="1:8" x14ac:dyDescent="0.2">
      <c r="A101" s="3">
        <v>5</v>
      </c>
      <c r="B101" s="3">
        <v>19</v>
      </c>
      <c r="C101" s="3">
        <v>5</v>
      </c>
      <c r="D101" s="3">
        <v>23</v>
      </c>
      <c r="E101" s="3">
        <v>5</v>
      </c>
      <c r="F101" s="3">
        <v>27</v>
      </c>
      <c r="G101" s="3">
        <v>5</v>
      </c>
      <c r="H101" s="3">
        <v>22</v>
      </c>
    </row>
  </sheetData>
  <sortState xmlns:xlrd2="http://schemas.microsoft.com/office/spreadsheetml/2017/richdata2" ref="G2:G104">
    <sortCondition ref="G1:G104"/>
  </sortState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01"/>
  <sheetViews>
    <sheetView workbookViewId="0">
      <selection activeCell="I1" sqref="I1"/>
    </sheetView>
  </sheetViews>
  <sheetFormatPr defaultRowHeight="12.75" x14ac:dyDescent="0.2"/>
  <cols>
    <col min="1" max="1" width="17.7109375" customWidth="1"/>
    <col min="2" max="2" width="5.7109375" customWidth="1"/>
    <col min="3" max="3" width="18" customWidth="1"/>
    <col min="4" max="4" width="6.140625" customWidth="1"/>
    <col min="5" max="5" width="16.140625" customWidth="1"/>
    <col min="6" max="6" width="5.85546875" customWidth="1"/>
    <col min="7" max="7" width="18.5703125" customWidth="1"/>
    <col min="8" max="8" width="6.42578125" customWidth="1"/>
    <col min="9" max="9" width="19.85546875" customWidth="1"/>
    <col min="12" max="18" width="9.140625" style="4"/>
  </cols>
  <sheetData>
    <row r="1" spans="1:17" x14ac:dyDescent="0.2">
      <c r="A1" s="6" t="s">
        <v>221</v>
      </c>
      <c r="B1" s="3"/>
      <c r="C1" s="6" t="s">
        <v>222</v>
      </c>
      <c r="D1" s="3"/>
      <c r="E1" s="6" t="s">
        <v>223</v>
      </c>
      <c r="F1" s="3"/>
      <c r="G1" s="6" t="s">
        <v>224</v>
      </c>
      <c r="H1" s="3"/>
      <c r="I1" s="6" t="s">
        <v>225</v>
      </c>
    </row>
    <row r="2" spans="1:17" x14ac:dyDescent="0.2">
      <c r="A2" s="3">
        <v>2</v>
      </c>
      <c r="B2" s="3">
        <v>1</v>
      </c>
      <c r="C2" s="3">
        <v>2</v>
      </c>
      <c r="D2" s="3">
        <v>1</v>
      </c>
      <c r="E2" s="3">
        <v>2</v>
      </c>
      <c r="F2" s="3">
        <v>1</v>
      </c>
      <c r="G2" s="3">
        <v>2</v>
      </c>
      <c r="H2" s="3">
        <v>1</v>
      </c>
      <c r="I2" s="3">
        <v>2</v>
      </c>
      <c r="J2" s="3">
        <v>1</v>
      </c>
      <c r="L2" s="4" t="s">
        <v>207</v>
      </c>
      <c r="M2" s="4" t="s">
        <v>208</v>
      </c>
      <c r="N2" s="4" t="s">
        <v>209</v>
      </c>
      <c r="O2" s="4" t="s">
        <v>210</v>
      </c>
      <c r="P2" s="4" t="s">
        <v>211</v>
      </c>
    </row>
    <row r="3" spans="1:17" x14ac:dyDescent="0.2">
      <c r="A3" s="3">
        <v>2</v>
      </c>
      <c r="B3" s="3">
        <v>2</v>
      </c>
      <c r="C3" s="3">
        <v>2</v>
      </c>
      <c r="D3" s="3">
        <v>2</v>
      </c>
      <c r="E3" s="3">
        <v>2</v>
      </c>
      <c r="F3" s="3">
        <v>2</v>
      </c>
      <c r="G3" s="3">
        <v>2</v>
      </c>
      <c r="H3" s="3">
        <v>2</v>
      </c>
      <c r="I3" s="3">
        <v>2</v>
      </c>
      <c r="J3" s="3">
        <v>2</v>
      </c>
      <c r="L3" s="4">
        <v>5</v>
      </c>
      <c r="M3" s="4">
        <v>4</v>
      </c>
      <c r="N3" s="4">
        <v>3</v>
      </c>
      <c r="O3" s="4">
        <v>2</v>
      </c>
      <c r="P3" s="4">
        <v>1</v>
      </c>
    </row>
    <row r="4" spans="1:17" x14ac:dyDescent="0.2">
      <c r="A4" s="3">
        <v>2</v>
      </c>
      <c r="B4" s="3">
        <v>3</v>
      </c>
      <c r="C4" s="3">
        <v>2</v>
      </c>
      <c r="D4" s="3">
        <v>3</v>
      </c>
      <c r="E4" s="3">
        <v>2</v>
      </c>
      <c r="F4" s="3">
        <v>3</v>
      </c>
      <c r="G4" s="3">
        <v>2</v>
      </c>
      <c r="H4" s="3">
        <v>3</v>
      </c>
      <c r="I4" s="3">
        <v>3</v>
      </c>
      <c r="J4" s="3">
        <v>1</v>
      </c>
    </row>
    <row r="5" spans="1:17" x14ac:dyDescent="0.2">
      <c r="A5" s="3">
        <v>2</v>
      </c>
      <c r="B5" s="3">
        <v>4</v>
      </c>
      <c r="C5" s="3">
        <v>3</v>
      </c>
      <c r="D5" s="3">
        <v>1</v>
      </c>
      <c r="E5" s="3">
        <v>3</v>
      </c>
      <c r="F5" s="3">
        <v>1</v>
      </c>
      <c r="G5" s="3">
        <v>3</v>
      </c>
      <c r="H5" s="3">
        <v>1</v>
      </c>
      <c r="I5" s="3">
        <v>3</v>
      </c>
      <c r="J5" s="3">
        <v>2</v>
      </c>
      <c r="L5" s="4">
        <v>23</v>
      </c>
      <c r="M5" s="4">
        <v>43</v>
      </c>
      <c r="N5" s="4">
        <v>30</v>
      </c>
      <c r="O5" s="4">
        <v>4</v>
      </c>
      <c r="P5" s="4">
        <v>0</v>
      </c>
    </row>
    <row r="6" spans="1:17" x14ac:dyDescent="0.2">
      <c r="A6" s="3">
        <v>3</v>
      </c>
      <c r="B6" s="3">
        <v>1</v>
      </c>
      <c r="C6" s="3">
        <v>3</v>
      </c>
      <c r="D6" s="3">
        <v>2</v>
      </c>
      <c r="E6" s="3">
        <v>3</v>
      </c>
      <c r="F6" s="3">
        <v>2</v>
      </c>
      <c r="G6" s="3">
        <v>3</v>
      </c>
      <c r="H6" s="3">
        <v>2</v>
      </c>
      <c r="I6" s="3">
        <v>3</v>
      </c>
      <c r="J6" s="3">
        <v>3</v>
      </c>
      <c r="L6" s="4">
        <f>23*5</f>
        <v>115</v>
      </c>
      <c r="M6" s="4">
        <f>43*4</f>
        <v>172</v>
      </c>
      <c r="N6" s="4">
        <v>90</v>
      </c>
      <c r="O6" s="4">
        <v>8</v>
      </c>
      <c r="P6" s="4">
        <v>0</v>
      </c>
    </row>
    <row r="7" spans="1:17" x14ac:dyDescent="0.2">
      <c r="A7" s="3">
        <v>3</v>
      </c>
      <c r="B7" s="3">
        <v>2</v>
      </c>
      <c r="C7" s="3">
        <v>3</v>
      </c>
      <c r="D7" s="3">
        <v>3</v>
      </c>
      <c r="E7" s="3">
        <v>3</v>
      </c>
      <c r="F7" s="3">
        <v>3</v>
      </c>
      <c r="G7" s="3">
        <v>3</v>
      </c>
      <c r="H7" s="3">
        <v>3</v>
      </c>
      <c r="I7" s="3">
        <v>3</v>
      </c>
      <c r="J7" s="3">
        <v>4</v>
      </c>
      <c r="Q7" s="4">
        <f>SUM(L6:P6)</f>
        <v>385</v>
      </c>
    </row>
    <row r="8" spans="1:17" x14ac:dyDescent="0.2">
      <c r="A8" s="3">
        <v>3</v>
      </c>
      <c r="B8" s="3">
        <v>3</v>
      </c>
      <c r="C8" s="3">
        <v>3</v>
      </c>
      <c r="D8" s="3">
        <v>4</v>
      </c>
      <c r="E8" s="3">
        <v>3</v>
      </c>
      <c r="F8" s="3">
        <v>4</v>
      </c>
      <c r="G8" s="3">
        <v>3</v>
      </c>
      <c r="H8" s="3">
        <v>4</v>
      </c>
      <c r="I8" s="3">
        <v>3</v>
      </c>
      <c r="J8" s="3">
        <v>5</v>
      </c>
      <c r="Q8" s="4">
        <f>385/500</f>
        <v>0.77</v>
      </c>
    </row>
    <row r="9" spans="1:17" x14ac:dyDescent="0.2">
      <c r="A9" s="3">
        <v>3</v>
      </c>
      <c r="B9" s="3">
        <v>4</v>
      </c>
      <c r="C9" s="3">
        <v>3</v>
      </c>
      <c r="D9" s="3">
        <v>5</v>
      </c>
      <c r="E9" s="3">
        <v>3</v>
      </c>
      <c r="F9" s="3">
        <v>5</v>
      </c>
      <c r="G9" s="3">
        <v>3</v>
      </c>
      <c r="H9" s="3">
        <v>5</v>
      </c>
      <c r="I9" s="3">
        <v>3</v>
      </c>
      <c r="J9" s="3">
        <v>6</v>
      </c>
      <c r="Q9" s="5">
        <f>0.77*100</f>
        <v>77</v>
      </c>
    </row>
    <row r="10" spans="1:17" x14ac:dyDescent="0.2">
      <c r="A10" s="3">
        <v>3</v>
      </c>
      <c r="B10" s="3">
        <v>5</v>
      </c>
      <c r="C10" s="3">
        <v>3</v>
      </c>
      <c r="D10" s="3">
        <v>6</v>
      </c>
      <c r="E10" s="3">
        <v>3</v>
      </c>
      <c r="F10" s="3">
        <v>6</v>
      </c>
      <c r="G10" s="3">
        <v>3</v>
      </c>
      <c r="H10" s="3">
        <v>6</v>
      </c>
      <c r="I10" s="3">
        <v>3</v>
      </c>
      <c r="J10" s="3">
        <v>7</v>
      </c>
      <c r="L10" s="4">
        <v>26</v>
      </c>
      <c r="M10" s="4">
        <v>41</v>
      </c>
      <c r="N10" s="4">
        <v>30</v>
      </c>
      <c r="O10" s="4">
        <v>3</v>
      </c>
      <c r="P10" s="4">
        <v>0</v>
      </c>
    </row>
    <row r="11" spans="1:17" x14ac:dyDescent="0.2">
      <c r="A11" s="3">
        <v>3</v>
      </c>
      <c r="B11" s="3">
        <v>6</v>
      </c>
      <c r="C11" s="3">
        <v>3</v>
      </c>
      <c r="D11" s="3">
        <v>7</v>
      </c>
      <c r="E11" s="3">
        <v>3</v>
      </c>
      <c r="F11" s="3">
        <v>7</v>
      </c>
      <c r="G11" s="3">
        <v>3</v>
      </c>
      <c r="H11" s="3">
        <v>7</v>
      </c>
      <c r="I11" s="3">
        <v>3</v>
      </c>
      <c r="J11" s="3">
        <v>8</v>
      </c>
      <c r="L11" s="4">
        <f>L10*L3</f>
        <v>130</v>
      </c>
      <c r="M11" s="4">
        <f>M10*M3</f>
        <v>164</v>
      </c>
      <c r="N11" s="4">
        <f>N10*N3</f>
        <v>90</v>
      </c>
      <c r="O11" s="4">
        <v>6</v>
      </c>
      <c r="P11" s="4">
        <v>0</v>
      </c>
    </row>
    <row r="12" spans="1:17" x14ac:dyDescent="0.2">
      <c r="A12" s="3">
        <v>3</v>
      </c>
      <c r="B12" s="3">
        <v>7</v>
      </c>
      <c r="C12" s="3">
        <v>3</v>
      </c>
      <c r="D12" s="3">
        <v>8</v>
      </c>
      <c r="E12" s="3">
        <v>3</v>
      </c>
      <c r="F12" s="3">
        <v>8</v>
      </c>
      <c r="G12" s="3">
        <v>3</v>
      </c>
      <c r="H12" s="3">
        <v>8</v>
      </c>
      <c r="I12" s="3">
        <v>3</v>
      </c>
      <c r="J12" s="3">
        <v>9</v>
      </c>
      <c r="Q12" s="4">
        <f>SUM(L11:P11)</f>
        <v>390</v>
      </c>
    </row>
    <row r="13" spans="1:17" x14ac:dyDescent="0.2">
      <c r="A13" s="3">
        <v>3</v>
      </c>
      <c r="B13" s="3">
        <v>8</v>
      </c>
      <c r="C13" s="3">
        <v>3</v>
      </c>
      <c r="D13" s="3">
        <v>9</v>
      </c>
      <c r="E13" s="3">
        <v>3</v>
      </c>
      <c r="F13" s="3">
        <v>9</v>
      </c>
      <c r="G13" s="3">
        <v>3</v>
      </c>
      <c r="H13" s="3">
        <v>9</v>
      </c>
      <c r="I13" s="3">
        <v>3</v>
      </c>
      <c r="J13" s="3">
        <v>10</v>
      </c>
      <c r="Q13" s="4">
        <f>390/500</f>
        <v>0.78</v>
      </c>
    </row>
    <row r="14" spans="1:17" x14ac:dyDescent="0.2">
      <c r="A14" s="3">
        <v>3</v>
      </c>
      <c r="B14" s="3">
        <v>9</v>
      </c>
      <c r="C14" s="3">
        <v>3</v>
      </c>
      <c r="D14" s="3">
        <v>10</v>
      </c>
      <c r="E14" s="3">
        <v>3</v>
      </c>
      <c r="F14" s="3">
        <v>10</v>
      </c>
      <c r="G14" s="3">
        <v>3</v>
      </c>
      <c r="H14" s="3">
        <v>10</v>
      </c>
      <c r="I14" s="3">
        <v>3</v>
      </c>
      <c r="J14" s="3">
        <v>11</v>
      </c>
      <c r="Q14" s="5">
        <v>78</v>
      </c>
    </row>
    <row r="15" spans="1:17" x14ac:dyDescent="0.2">
      <c r="A15" s="3">
        <v>3</v>
      </c>
      <c r="B15" s="3">
        <v>10</v>
      </c>
      <c r="C15" s="3">
        <v>3</v>
      </c>
      <c r="D15" s="3">
        <v>11</v>
      </c>
      <c r="E15" s="3">
        <v>3</v>
      </c>
      <c r="F15" s="3">
        <v>11</v>
      </c>
      <c r="G15" s="3">
        <v>3</v>
      </c>
      <c r="H15" s="3">
        <v>11</v>
      </c>
      <c r="I15" s="3">
        <v>3</v>
      </c>
      <c r="J15" s="3">
        <v>12</v>
      </c>
      <c r="L15" s="4">
        <v>30</v>
      </c>
      <c r="M15" s="4">
        <v>44</v>
      </c>
      <c r="N15" s="4">
        <v>23</v>
      </c>
      <c r="O15" s="4">
        <v>3</v>
      </c>
      <c r="P15" s="4">
        <v>0</v>
      </c>
    </row>
    <row r="16" spans="1:17" x14ac:dyDescent="0.2">
      <c r="A16" s="3">
        <v>3</v>
      </c>
      <c r="B16" s="3">
        <v>11</v>
      </c>
      <c r="C16" s="3">
        <v>3</v>
      </c>
      <c r="D16" s="3">
        <v>12</v>
      </c>
      <c r="E16" s="3">
        <v>3</v>
      </c>
      <c r="F16" s="3">
        <v>12</v>
      </c>
      <c r="G16" s="3">
        <v>3</v>
      </c>
      <c r="H16" s="3">
        <v>12</v>
      </c>
      <c r="I16" s="3">
        <v>3</v>
      </c>
      <c r="J16" s="3">
        <v>13</v>
      </c>
      <c r="L16" s="4">
        <f>L15*L3</f>
        <v>150</v>
      </c>
      <c r="M16" s="4">
        <f>M15*M3</f>
        <v>176</v>
      </c>
      <c r="N16" s="4">
        <f>N15*N3</f>
        <v>69</v>
      </c>
      <c r="O16" s="4">
        <v>6</v>
      </c>
      <c r="P16" s="4">
        <v>0</v>
      </c>
    </row>
    <row r="17" spans="1:17" x14ac:dyDescent="0.2">
      <c r="A17" s="3">
        <v>3</v>
      </c>
      <c r="B17" s="3">
        <v>12</v>
      </c>
      <c r="C17" s="3">
        <v>3</v>
      </c>
      <c r="D17" s="3">
        <v>13</v>
      </c>
      <c r="E17" s="3">
        <v>3</v>
      </c>
      <c r="F17" s="3">
        <v>13</v>
      </c>
      <c r="G17" s="3">
        <v>3</v>
      </c>
      <c r="H17" s="3">
        <v>13</v>
      </c>
      <c r="I17" s="3">
        <v>3</v>
      </c>
      <c r="J17" s="3">
        <v>14</v>
      </c>
      <c r="Q17" s="4">
        <f>SUM(L16:P16)</f>
        <v>401</v>
      </c>
    </row>
    <row r="18" spans="1:17" x14ac:dyDescent="0.2">
      <c r="A18" s="3">
        <v>3</v>
      </c>
      <c r="B18" s="3">
        <v>13</v>
      </c>
      <c r="C18" s="3">
        <v>3</v>
      </c>
      <c r="D18" s="3">
        <v>14</v>
      </c>
      <c r="E18" s="3">
        <v>3</v>
      </c>
      <c r="F18" s="3">
        <v>14</v>
      </c>
      <c r="G18" s="3">
        <v>3</v>
      </c>
      <c r="H18" s="3">
        <v>14</v>
      </c>
      <c r="I18" s="3">
        <v>3</v>
      </c>
      <c r="J18" s="3">
        <v>15</v>
      </c>
      <c r="Q18" s="4">
        <f>401/500</f>
        <v>0.80200000000000005</v>
      </c>
    </row>
    <row r="19" spans="1:17" x14ac:dyDescent="0.2">
      <c r="A19" s="3">
        <v>3</v>
      </c>
      <c r="B19" s="3">
        <v>14</v>
      </c>
      <c r="C19" s="3">
        <v>3</v>
      </c>
      <c r="D19" s="3">
        <v>15</v>
      </c>
      <c r="E19" s="3">
        <v>3</v>
      </c>
      <c r="F19" s="3">
        <v>15</v>
      </c>
      <c r="G19" s="3">
        <v>3</v>
      </c>
      <c r="H19" s="3">
        <v>15</v>
      </c>
      <c r="I19" s="3">
        <v>3</v>
      </c>
      <c r="J19" s="3">
        <v>16</v>
      </c>
      <c r="Q19" s="5">
        <v>80.2</v>
      </c>
    </row>
    <row r="20" spans="1:17" x14ac:dyDescent="0.2">
      <c r="A20" s="3">
        <v>3</v>
      </c>
      <c r="B20" s="3">
        <v>15</v>
      </c>
      <c r="C20" s="3">
        <v>3</v>
      </c>
      <c r="D20" s="3">
        <v>16</v>
      </c>
      <c r="E20" s="3">
        <v>3</v>
      </c>
      <c r="F20" s="3">
        <v>16</v>
      </c>
      <c r="G20" s="3">
        <v>3</v>
      </c>
      <c r="H20" s="3">
        <v>16</v>
      </c>
      <c r="I20" s="3">
        <v>3</v>
      </c>
      <c r="J20" s="3">
        <v>17</v>
      </c>
      <c r="L20" s="4">
        <v>24</v>
      </c>
      <c r="M20" s="4">
        <v>47</v>
      </c>
      <c r="N20" s="4">
        <v>26</v>
      </c>
      <c r="O20" s="4">
        <v>3</v>
      </c>
      <c r="P20" s="4">
        <v>0</v>
      </c>
    </row>
    <row r="21" spans="1:17" x14ac:dyDescent="0.2">
      <c r="A21" s="3">
        <v>3</v>
      </c>
      <c r="B21" s="3">
        <v>16</v>
      </c>
      <c r="C21" s="3">
        <v>3</v>
      </c>
      <c r="D21" s="3">
        <v>17</v>
      </c>
      <c r="E21" s="3">
        <v>3</v>
      </c>
      <c r="F21" s="3">
        <v>17</v>
      </c>
      <c r="G21" s="3">
        <v>3</v>
      </c>
      <c r="H21" s="3">
        <v>17</v>
      </c>
      <c r="I21" s="3">
        <v>3</v>
      </c>
      <c r="J21" s="3">
        <v>18</v>
      </c>
      <c r="L21" s="4">
        <f>L20*L3</f>
        <v>120</v>
      </c>
      <c r="M21" s="4">
        <f>M20*M3</f>
        <v>188</v>
      </c>
      <c r="N21" s="4">
        <f>N20*N3</f>
        <v>78</v>
      </c>
      <c r="O21" s="4">
        <v>6</v>
      </c>
      <c r="P21" s="4">
        <v>0</v>
      </c>
    </row>
    <row r="22" spans="1:17" x14ac:dyDescent="0.2">
      <c r="A22" s="3">
        <v>3</v>
      </c>
      <c r="B22" s="3">
        <v>17</v>
      </c>
      <c r="C22" s="3">
        <v>3</v>
      </c>
      <c r="D22" s="3">
        <v>18</v>
      </c>
      <c r="E22" s="3">
        <v>3</v>
      </c>
      <c r="F22" s="3">
        <v>18</v>
      </c>
      <c r="G22" s="3">
        <v>3</v>
      </c>
      <c r="H22" s="3">
        <v>18</v>
      </c>
      <c r="I22" s="3">
        <v>3</v>
      </c>
      <c r="J22" s="3">
        <v>19</v>
      </c>
      <c r="Q22" s="4">
        <f>SUM(L21:P21)</f>
        <v>392</v>
      </c>
    </row>
    <row r="23" spans="1:17" x14ac:dyDescent="0.2">
      <c r="A23" s="3">
        <v>3</v>
      </c>
      <c r="B23" s="3">
        <v>18</v>
      </c>
      <c r="C23" s="3">
        <v>3</v>
      </c>
      <c r="D23" s="3">
        <v>19</v>
      </c>
      <c r="E23" s="3">
        <v>3</v>
      </c>
      <c r="F23" s="3">
        <v>19</v>
      </c>
      <c r="G23" s="3">
        <v>3</v>
      </c>
      <c r="H23" s="3">
        <v>19</v>
      </c>
      <c r="I23" s="3">
        <v>3</v>
      </c>
      <c r="J23" s="3">
        <v>20</v>
      </c>
      <c r="Q23" s="4">
        <f>Q22/500</f>
        <v>0.78400000000000003</v>
      </c>
    </row>
    <row r="24" spans="1:17" x14ac:dyDescent="0.2">
      <c r="A24" s="3">
        <v>3</v>
      </c>
      <c r="B24" s="3">
        <v>19</v>
      </c>
      <c r="C24" s="3">
        <v>3</v>
      </c>
      <c r="D24" s="3">
        <v>20</v>
      </c>
      <c r="E24" s="3">
        <v>3</v>
      </c>
      <c r="F24" s="3">
        <v>20</v>
      </c>
      <c r="G24" s="3">
        <v>3</v>
      </c>
      <c r="H24" s="3">
        <v>20</v>
      </c>
      <c r="I24" s="3">
        <v>3</v>
      </c>
      <c r="J24" s="3">
        <v>21</v>
      </c>
      <c r="Q24" s="5">
        <v>78.400000000000006</v>
      </c>
    </row>
    <row r="25" spans="1:17" x14ac:dyDescent="0.2">
      <c r="A25" s="3">
        <v>3</v>
      </c>
      <c r="B25" s="3">
        <v>20</v>
      </c>
      <c r="C25" s="3">
        <v>3</v>
      </c>
      <c r="D25" s="3">
        <v>21</v>
      </c>
      <c r="E25" s="3">
        <v>3</v>
      </c>
      <c r="F25" s="3">
        <v>21</v>
      </c>
      <c r="G25" s="3">
        <v>3</v>
      </c>
      <c r="H25" s="3">
        <v>21</v>
      </c>
      <c r="I25" s="3">
        <v>3</v>
      </c>
      <c r="J25" s="3">
        <v>22</v>
      </c>
      <c r="L25" s="4">
        <v>23</v>
      </c>
      <c r="M25" s="4">
        <v>50</v>
      </c>
      <c r="N25" s="4">
        <v>25</v>
      </c>
      <c r="O25" s="4">
        <v>2</v>
      </c>
      <c r="P25" s="4">
        <v>0</v>
      </c>
    </row>
    <row r="26" spans="1:17" x14ac:dyDescent="0.2">
      <c r="A26" s="3">
        <v>3</v>
      </c>
      <c r="B26" s="3">
        <v>21</v>
      </c>
      <c r="C26" s="3">
        <v>3</v>
      </c>
      <c r="D26" s="3">
        <v>22</v>
      </c>
      <c r="E26" s="3">
        <v>3</v>
      </c>
      <c r="F26" s="3">
        <v>22</v>
      </c>
      <c r="G26" s="3">
        <v>3</v>
      </c>
      <c r="H26" s="3">
        <v>22</v>
      </c>
      <c r="I26" s="3">
        <v>3</v>
      </c>
      <c r="J26" s="3">
        <v>23</v>
      </c>
      <c r="L26" s="4">
        <f>23*5</f>
        <v>115</v>
      </c>
      <c r="M26" s="4">
        <f>50*4</f>
        <v>200</v>
      </c>
      <c r="N26" s="4">
        <f>25*3</f>
        <v>75</v>
      </c>
      <c r="O26" s="4">
        <v>4</v>
      </c>
      <c r="P26" s="4">
        <v>0</v>
      </c>
    </row>
    <row r="27" spans="1:17" x14ac:dyDescent="0.2">
      <c r="A27" s="3">
        <v>3</v>
      </c>
      <c r="B27" s="3">
        <v>22</v>
      </c>
      <c r="C27" s="3">
        <v>3</v>
      </c>
      <c r="D27" s="3">
        <v>23</v>
      </c>
      <c r="E27" s="3">
        <v>3</v>
      </c>
      <c r="F27" s="3">
        <v>23</v>
      </c>
      <c r="G27" s="3">
        <v>3</v>
      </c>
      <c r="H27" s="3">
        <v>23</v>
      </c>
      <c r="I27" s="3">
        <v>3</v>
      </c>
      <c r="J27" s="3">
        <v>24</v>
      </c>
      <c r="Q27" s="4">
        <f>SUM(L26:P26)</f>
        <v>394</v>
      </c>
    </row>
    <row r="28" spans="1:17" x14ac:dyDescent="0.2">
      <c r="A28" s="3">
        <v>3</v>
      </c>
      <c r="B28" s="3">
        <v>23</v>
      </c>
      <c r="C28" s="3">
        <v>3</v>
      </c>
      <c r="D28" s="3">
        <v>24</v>
      </c>
      <c r="E28" s="3">
        <v>4</v>
      </c>
      <c r="F28" s="3">
        <v>1</v>
      </c>
      <c r="G28" s="3">
        <v>3</v>
      </c>
      <c r="H28" s="3">
        <v>24</v>
      </c>
      <c r="I28" s="3">
        <v>3</v>
      </c>
      <c r="J28" s="3">
        <v>25</v>
      </c>
      <c r="Q28" s="4">
        <f>394/500</f>
        <v>0.78800000000000003</v>
      </c>
    </row>
    <row r="29" spans="1:17" x14ac:dyDescent="0.2">
      <c r="A29" s="3">
        <v>3</v>
      </c>
      <c r="B29" s="3">
        <v>24</v>
      </c>
      <c r="C29" s="3">
        <v>3</v>
      </c>
      <c r="D29" s="3">
        <v>25</v>
      </c>
      <c r="E29" s="3">
        <v>4</v>
      </c>
      <c r="F29" s="3">
        <v>2</v>
      </c>
      <c r="G29" s="3">
        <v>3</v>
      </c>
      <c r="H29" s="3">
        <v>25</v>
      </c>
      <c r="I29" s="3">
        <v>4</v>
      </c>
      <c r="J29" s="3">
        <v>1</v>
      </c>
      <c r="Q29" s="5">
        <v>78.8</v>
      </c>
    </row>
    <row r="30" spans="1:17" x14ac:dyDescent="0.2">
      <c r="A30" s="3">
        <v>3</v>
      </c>
      <c r="B30" s="3">
        <v>25</v>
      </c>
      <c r="C30" s="3">
        <v>3</v>
      </c>
      <c r="D30" s="3">
        <v>26</v>
      </c>
      <c r="E30" s="3">
        <v>4</v>
      </c>
      <c r="F30" s="3">
        <v>3</v>
      </c>
      <c r="G30" s="3">
        <v>3</v>
      </c>
      <c r="H30" s="3">
        <v>26</v>
      </c>
      <c r="I30" s="3">
        <v>4</v>
      </c>
      <c r="J30" s="3">
        <v>2</v>
      </c>
    </row>
    <row r="31" spans="1:17" x14ac:dyDescent="0.2">
      <c r="A31" s="3">
        <v>3</v>
      </c>
      <c r="B31" s="3">
        <v>26</v>
      </c>
      <c r="C31" s="3">
        <v>3</v>
      </c>
      <c r="D31" s="3">
        <v>27</v>
      </c>
      <c r="E31" s="3">
        <v>4</v>
      </c>
      <c r="F31" s="3">
        <v>4</v>
      </c>
      <c r="G31" s="3">
        <v>4</v>
      </c>
      <c r="H31" s="3">
        <v>1</v>
      </c>
      <c r="I31" s="3">
        <v>4</v>
      </c>
      <c r="J31" s="3">
        <v>3</v>
      </c>
      <c r="L31" s="5" t="s">
        <v>221</v>
      </c>
      <c r="M31" s="5">
        <f>Q9</f>
        <v>77</v>
      </c>
    </row>
    <row r="32" spans="1:17" x14ac:dyDescent="0.2">
      <c r="A32" s="3">
        <v>3</v>
      </c>
      <c r="B32" s="3">
        <v>27</v>
      </c>
      <c r="C32" s="3">
        <v>3</v>
      </c>
      <c r="D32" s="3">
        <v>28</v>
      </c>
      <c r="E32" s="3">
        <v>4</v>
      </c>
      <c r="F32" s="3">
        <v>5</v>
      </c>
      <c r="G32" s="3">
        <v>4</v>
      </c>
      <c r="H32" s="3">
        <v>2</v>
      </c>
      <c r="I32" s="3">
        <v>4</v>
      </c>
      <c r="J32" s="3">
        <v>4</v>
      </c>
      <c r="L32" s="5" t="s">
        <v>222</v>
      </c>
      <c r="M32" s="5">
        <f>Q14</f>
        <v>78</v>
      </c>
    </row>
    <row r="33" spans="1:14" x14ac:dyDescent="0.2">
      <c r="A33" s="3">
        <v>3</v>
      </c>
      <c r="B33" s="3">
        <v>28</v>
      </c>
      <c r="C33" s="3">
        <v>3</v>
      </c>
      <c r="D33" s="3">
        <v>29</v>
      </c>
      <c r="E33" s="3">
        <v>4</v>
      </c>
      <c r="F33" s="3">
        <v>6</v>
      </c>
      <c r="G33" s="3">
        <v>4</v>
      </c>
      <c r="H33" s="3">
        <v>3</v>
      </c>
      <c r="I33" s="3">
        <v>4</v>
      </c>
      <c r="J33" s="3">
        <v>5</v>
      </c>
      <c r="L33" s="5" t="s">
        <v>223</v>
      </c>
      <c r="M33" s="5">
        <f>Q19</f>
        <v>80.2</v>
      </c>
    </row>
    <row r="34" spans="1:14" x14ac:dyDescent="0.2">
      <c r="A34" s="3">
        <v>3</v>
      </c>
      <c r="B34" s="3">
        <v>29</v>
      </c>
      <c r="C34" s="3">
        <v>3</v>
      </c>
      <c r="D34" s="3">
        <v>30</v>
      </c>
      <c r="E34" s="3">
        <v>4</v>
      </c>
      <c r="F34" s="3">
        <v>7</v>
      </c>
      <c r="G34" s="3">
        <v>4</v>
      </c>
      <c r="H34" s="3">
        <v>4</v>
      </c>
      <c r="I34" s="3">
        <v>4</v>
      </c>
      <c r="J34" s="3">
        <v>6</v>
      </c>
      <c r="L34" s="5" t="s">
        <v>224</v>
      </c>
      <c r="M34" s="5">
        <f>Q24</f>
        <v>78.400000000000006</v>
      </c>
    </row>
    <row r="35" spans="1:14" x14ac:dyDescent="0.2">
      <c r="A35" s="3">
        <v>3</v>
      </c>
      <c r="B35" s="3">
        <v>30</v>
      </c>
      <c r="C35" s="3">
        <v>4</v>
      </c>
      <c r="D35" s="3">
        <v>1</v>
      </c>
      <c r="E35" s="3">
        <v>4</v>
      </c>
      <c r="F35" s="3">
        <v>8</v>
      </c>
      <c r="G35" s="3">
        <v>4</v>
      </c>
      <c r="H35" s="3">
        <v>5</v>
      </c>
      <c r="I35" s="3">
        <v>4</v>
      </c>
      <c r="J35" s="3">
        <v>7</v>
      </c>
      <c r="L35" s="5" t="s">
        <v>225</v>
      </c>
      <c r="M35" s="5">
        <f>Q29</f>
        <v>78.8</v>
      </c>
    </row>
    <row r="36" spans="1:14" x14ac:dyDescent="0.2">
      <c r="A36" s="3">
        <v>4</v>
      </c>
      <c r="B36" s="3">
        <v>1</v>
      </c>
      <c r="C36" s="3">
        <v>4</v>
      </c>
      <c r="D36" s="3">
        <v>2</v>
      </c>
      <c r="E36" s="3">
        <v>4</v>
      </c>
      <c r="F36" s="3">
        <v>9</v>
      </c>
      <c r="G36" s="3">
        <v>4</v>
      </c>
      <c r="H36" s="3">
        <v>6</v>
      </c>
      <c r="I36" s="3">
        <v>4</v>
      </c>
      <c r="J36" s="3">
        <v>8</v>
      </c>
      <c r="N36" s="4">
        <f>SUM(M31:M35)</f>
        <v>392.40000000000003</v>
      </c>
    </row>
    <row r="37" spans="1:14" x14ac:dyDescent="0.2">
      <c r="A37" s="3">
        <v>4</v>
      </c>
      <c r="B37" s="3">
        <v>2</v>
      </c>
      <c r="C37" s="3">
        <v>4</v>
      </c>
      <c r="D37" s="3">
        <v>3</v>
      </c>
      <c r="E37" s="3">
        <v>4</v>
      </c>
      <c r="F37" s="3">
        <v>10</v>
      </c>
      <c r="G37" s="3">
        <v>4</v>
      </c>
      <c r="H37" s="3">
        <v>7</v>
      </c>
      <c r="I37" s="3">
        <v>4</v>
      </c>
      <c r="J37" s="3">
        <v>9</v>
      </c>
      <c r="N37" s="5">
        <f>N36/5</f>
        <v>78.48</v>
      </c>
    </row>
    <row r="38" spans="1:14" x14ac:dyDescent="0.2">
      <c r="A38" s="3">
        <v>4</v>
      </c>
      <c r="B38" s="3">
        <v>3</v>
      </c>
      <c r="C38" s="3">
        <v>4</v>
      </c>
      <c r="D38" s="3">
        <v>4</v>
      </c>
      <c r="E38" s="3">
        <v>4</v>
      </c>
      <c r="F38" s="3">
        <v>11</v>
      </c>
      <c r="G38" s="3">
        <v>4</v>
      </c>
      <c r="H38" s="3">
        <v>8</v>
      </c>
      <c r="I38" s="3">
        <v>4</v>
      </c>
      <c r="J38" s="3">
        <v>10</v>
      </c>
    </row>
    <row r="39" spans="1:14" x14ac:dyDescent="0.2">
      <c r="A39" s="3">
        <v>4</v>
      </c>
      <c r="B39" s="3">
        <v>4</v>
      </c>
      <c r="C39" s="3">
        <v>4</v>
      </c>
      <c r="D39" s="3">
        <v>5</v>
      </c>
      <c r="E39" s="3">
        <v>4</v>
      </c>
      <c r="F39" s="3">
        <v>12</v>
      </c>
      <c r="G39" s="3">
        <v>4</v>
      </c>
      <c r="H39" s="3">
        <v>9</v>
      </c>
      <c r="I39" s="3">
        <v>4</v>
      </c>
      <c r="J39" s="3">
        <v>11</v>
      </c>
    </row>
    <row r="40" spans="1:14" x14ac:dyDescent="0.2">
      <c r="A40" s="3">
        <v>4</v>
      </c>
      <c r="B40" s="3">
        <v>5</v>
      </c>
      <c r="C40" s="3">
        <v>4</v>
      </c>
      <c r="D40" s="3">
        <v>6</v>
      </c>
      <c r="E40" s="3">
        <v>4</v>
      </c>
      <c r="F40" s="3">
        <v>13</v>
      </c>
      <c r="G40" s="3">
        <v>4</v>
      </c>
      <c r="H40" s="3">
        <v>10</v>
      </c>
      <c r="I40" s="3">
        <v>4</v>
      </c>
      <c r="J40" s="3">
        <v>12</v>
      </c>
    </row>
    <row r="41" spans="1:14" x14ac:dyDescent="0.2">
      <c r="A41" s="3">
        <v>4</v>
      </c>
      <c r="B41" s="3">
        <v>6</v>
      </c>
      <c r="C41" s="3">
        <v>4</v>
      </c>
      <c r="D41" s="3">
        <v>7</v>
      </c>
      <c r="E41" s="3">
        <v>4</v>
      </c>
      <c r="F41" s="3">
        <v>14</v>
      </c>
      <c r="G41" s="3">
        <v>4</v>
      </c>
      <c r="H41" s="3">
        <v>11</v>
      </c>
      <c r="I41" s="3">
        <v>4</v>
      </c>
      <c r="J41" s="3">
        <v>13</v>
      </c>
    </row>
    <row r="42" spans="1:14" x14ac:dyDescent="0.2">
      <c r="A42" s="3">
        <v>4</v>
      </c>
      <c r="B42" s="3">
        <v>7</v>
      </c>
      <c r="C42" s="3">
        <v>4</v>
      </c>
      <c r="D42" s="3">
        <v>8</v>
      </c>
      <c r="E42" s="3">
        <v>4</v>
      </c>
      <c r="F42" s="3">
        <v>15</v>
      </c>
      <c r="G42" s="3">
        <v>4</v>
      </c>
      <c r="H42" s="3">
        <v>12</v>
      </c>
      <c r="I42" s="3">
        <v>4</v>
      </c>
      <c r="J42" s="3">
        <v>14</v>
      </c>
    </row>
    <row r="43" spans="1:14" x14ac:dyDescent="0.2">
      <c r="A43" s="3">
        <v>4</v>
      </c>
      <c r="B43" s="3">
        <v>8</v>
      </c>
      <c r="C43" s="3">
        <v>4</v>
      </c>
      <c r="D43" s="3">
        <v>9</v>
      </c>
      <c r="E43" s="3">
        <v>4</v>
      </c>
      <c r="F43" s="3">
        <v>16</v>
      </c>
      <c r="G43" s="3">
        <v>4</v>
      </c>
      <c r="H43" s="3">
        <v>13</v>
      </c>
      <c r="I43" s="3">
        <v>4</v>
      </c>
      <c r="J43" s="3">
        <v>15</v>
      </c>
    </row>
    <row r="44" spans="1:14" x14ac:dyDescent="0.2">
      <c r="A44" s="3">
        <v>4</v>
      </c>
      <c r="B44" s="3">
        <v>9</v>
      </c>
      <c r="C44" s="3">
        <v>4</v>
      </c>
      <c r="D44" s="3">
        <v>10</v>
      </c>
      <c r="E44" s="3">
        <v>4</v>
      </c>
      <c r="F44" s="3">
        <v>17</v>
      </c>
      <c r="G44" s="3">
        <v>4</v>
      </c>
      <c r="H44" s="3">
        <v>14</v>
      </c>
      <c r="I44" s="3">
        <v>4</v>
      </c>
      <c r="J44" s="3">
        <v>16</v>
      </c>
    </row>
    <row r="45" spans="1:14" x14ac:dyDescent="0.2">
      <c r="A45" s="3">
        <v>4</v>
      </c>
      <c r="B45" s="3">
        <v>10</v>
      </c>
      <c r="C45" s="3">
        <v>4</v>
      </c>
      <c r="D45" s="3">
        <v>11</v>
      </c>
      <c r="E45" s="3">
        <v>4</v>
      </c>
      <c r="F45" s="3">
        <v>18</v>
      </c>
      <c r="G45" s="3">
        <v>4</v>
      </c>
      <c r="H45" s="3">
        <v>15</v>
      </c>
      <c r="I45" s="3">
        <v>4</v>
      </c>
      <c r="J45" s="3">
        <v>17</v>
      </c>
    </row>
    <row r="46" spans="1:14" x14ac:dyDescent="0.2">
      <c r="A46" s="3">
        <v>4</v>
      </c>
      <c r="B46" s="3">
        <v>11</v>
      </c>
      <c r="C46" s="3">
        <v>4</v>
      </c>
      <c r="D46" s="3">
        <v>12</v>
      </c>
      <c r="E46" s="3">
        <v>4</v>
      </c>
      <c r="F46" s="3">
        <v>19</v>
      </c>
      <c r="G46" s="3">
        <v>4</v>
      </c>
      <c r="H46" s="3">
        <v>16</v>
      </c>
      <c r="I46" s="3">
        <v>4</v>
      </c>
      <c r="J46" s="3">
        <v>18</v>
      </c>
    </row>
    <row r="47" spans="1:14" x14ac:dyDescent="0.2">
      <c r="A47" s="3">
        <v>4</v>
      </c>
      <c r="B47" s="3">
        <v>12</v>
      </c>
      <c r="C47" s="3">
        <v>4</v>
      </c>
      <c r="D47" s="3">
        <v>13</v>
      </c>
      <c r="E47" s="3">
        <v>4</v>
      </c>
      <c r="F47" s="3">
        <v>20</v>
      </c>
      <c r="G47" s="3">
        <v>4</v>
      </c>
      <c r="H47" s="3">
        <v>17</v>
      </c>
      <c r="I47" s="3">
        <v>4</v>
      </c>
      <c r="J47" s="3">
        <v>19</v>
      </c>
    </row>
    <row r="48" spans="1:14" x14ac:dyDescent="0.2">
      <c r="A48" s="3">
        <v>4</v>
      </c>
      <c r="B48" s="3">
        <v>13</v>
      </c>
      <c r="C48" s="3">
        <v>4</v>
      </c>
      <c r="D48" s="3">
        <v>14</v>
      </c>
      <c r="E48" s="3">
        <v>4</v>
      </c>
      <c r="F48" s="3">
        <v>21</v>
      </c>
      <c r="G48" s="3">
        <v>4</v>
      </c>
      <c r="H48" s="3">
        <v>18</v>
      </c>
      <c r="I48" s="3">
        <v>4</v>
      </c>
      <c r="J48" s="3">
        <v>20</v>
      </c>
    </row>
    <row r="49" spans="1:10" x14ac:dyDescent="0.2">
      <c r="A49" s="3">
        <v>4</v>
      </c>
      <c r="B49" s="3">
        <v>14</v>
      </c>
      <c r="C49" s="3">
        <v>4</v>
      </c>
      <c r="D49" s="3">
        <v>15</v>
      </c>
      <c r="E49" s="3">
        <v>4</v>
      </c>
      <c r="F49" s="3">
        <v>22</v>
      </c>
      <c r="G49" s="3">
        <v>4</v>
      </c>
      <c r="H49" s="3">
        <v>19</v>
      </c>
      <c r="I49" s="3">
        <v>4</v>
      </c>
      <c r="J49" s="3">
        <v>21</v>
      </c>
    </row>
    <row r="50" spans="1:10" x14ac:dyDescent="0.2">
      <c r="A50" s="3">
        <v>4</v>
      </c>
      <c r="B50" s="3">
        <v>15</v>
      </c>
      <c r="C50" s="3">
        <v>4</v>
      </c>
      <c r="D50" s="3">
        <v>16</v>
      </c>
      <c r="E50" s="3">
        <v>4</v>
      </c>
      <c r="F50" s="3">
        <v>23</v>
      </c>
      <c r="G50" s="3">
        <v>4</v>
      </c>
      <c r="H50" s="3">
        <v>20</v>
      </c>
      <c r="I50" s="3">
        <v>4</v>
      </c>
      <c r="J50" s="3">
        <v>22</v>
      </c>
    </row>
    <row r="51" spans="1:10" x14ac:dyDescent="0.2">
      <c r="A51" s="3">
        <v>4</v>
      </c>
      <c r="B51" s="3">
        <v>16</v>
      </c>
      <c r="C51" s="3">
        <v>4</v>
      </c>
      <c r="D51" s="3">
        <v>17</v>
      </c>
      <c r="E51" s="3">
        <v>4</v>
      </c>
      <c r="F51" s="3">
        <v>24</v>
      </c>
      <c r="G51" s="3">
        <v>4</v>
      </c>
      <c r="H51" s="3">
        <v>21</v>
      </c>
      <c r="I51" s="3">
        <v>4</v>
      </c>
      <c r="J51" s="3">
        <v>23</v>
      </c>
    </row>
    <row r="52" spans="1:10" x14ac:dyDescent="0.2">
      <c r="A52" s="3">
        <v>4</v>
      </c>
      <c r="B52" s="3">
        <v>17</v>
      </c>
      <c r="C52" s="3">
        <v>4</v>
      </c>
      <c r="D52" s="3">
        <v>18</v>
      </c>
      <c r="E52" s="3">
        <v>4</v>
      </c>
      <c r="F52" s="3">
        <v>25</v>
      </c>
      <c r="G52" s="3">
        <v>4</v>
      </c>
      <c r="H52" s="3">
        <v>22</v>
      </c>
      <c r="I52" s="3">
        <v>4</v>
      </c>
      <c r="J52" s="3">
        <v>24</v>
      </c>
    </row>
    <row r="53" spans="1:10" x14ac:dyDescent="0.2">
      <c r="A53" s="3">
        <v>4</v>
      </c>
      <c r="B53" s="3">
        <v>18</v>
      </c>
      <c r="C53" s="3">
        <v>4</v>
      </c>
      <c r="D53" s="3">
        <v>19</v>
      </c>
      <c r="E53" s="3">
        <v>4</v>
      </c>
      <c r="F53" s="3">
        <v>26</v>
      </c>
      <c r="G53" s="3">
        <v>4</v>
      </c>
      <c r="H53" s="3">
        <v>23</v>
      </c>
      <c r="I53" s="3">
        <v>4</v>
      </c>
      <c r="J53" s="3">
        <v>25</v>
      </c>
    </row>
    <row r="54" spans="1:10" x14ac:dyDescent="0.2">
      <c r="A54" s="3">
        <v>4</v>
      </c>
      <c r="B54" s="3">
        <v>19</v>
      </c>
      <c r="C54" s="3">
        <v>4</v>
      </c>
      <c r="D54" s="3">
        <v>20</v>
      </c>
      <c r="E54" s="3">
        <v>4</v>
      </c>
      <c r="F54" s="3">
        <v>27</v>
      </c>
      <c r="G54" s="3">
        <v>4</v>
      </c>
      <c r="H54" s="3">
        <v>24</v>
      </c>
      <c r="I54" s="3">
        <v>4</v>
      </c>
      <c r="J54" s="3">
        <v>26</v>
      </c>
    </row>
    <row r="55" spans="1:10" x14ac:dyDescent="0.2">
      <c r="A55" s="3">
        <v>4</v>
      </c>
      <c r="B55" s="3">
        <v>20</v>
      </c>
      <c r="C55" s="3">
        <v>4</v>
      </c>
      <c r="D55" s="3">
        <v>21</v>
      </c>
      <c r="E55" s="3">
        <v>4</v>
      </c>
      <c r="F55" s="3">
        <v>28</v>
      </c>
      <c r="G55" s="3">
        <v>4</v>
      </c>
      <c r="H55" s="3">
        <v>25</v>
      </c>
      <c r="I55" s="3">
        <v>4</v>
      </c>
      <c r="J55" s="3">
        <v>27</v>
      </c>
    </row>
    <row r="56" spans="1:10" x14ac:dyDescent="0.2">
      <c r="A56" s="3">
        <v>4</v>
      </c>
      <c r="B56" s="3">
        <v>21</v>
      </c>
      <c r="C56" s="3">
        <v>4</v>
      </c>
      <c r="D56" s="3">
        <v>22</v>
      </c>
      <c r="E56" s="3">
        <v>4</v>
      </c>
      <c r="F56" s="3">
        <v>29</v>
      </c>
      <c r="G56" s="3">
        <v>4</v>
      </c>
      <c r="H56" s="3">
        <v>26</v>
      </c>
      <c r="I56" s="3">
        <v>4</v>
      </c>
      <c r="J56" s="3">
        <v>28</v>
      </c>
    </row>
    <row r="57" spans="1:10" x14ac:dyDescent="0.2">
      <c r="A57" s="3">
        <v>4</v>
      </c>
      <c r="B57" s="3">
        <v>22</v>
      </c>
      <c r="C57" s="3">
        <v>4</v>
      </c>
      <c r="D57" s="3">
        <v>23</v>
      </c>
      <c r="E57" s="3">
        <v>4</v>
      </c>
      <c r="F57" s="3">
        <v>30</v>
      </c>
      <c r="G57" s="3">
        <v>4</v>
      </c>
      <c r="H57" s="3">
        <v>27</v>
      </c>
      <c r="I57" s="3">
        <v>4</v>
      </c>
      <c r="J57" s="3">
        <v>29</v>
      </c>
    </row>
    <row r="58" spans="1:10" x14ac:dyDescent="0.2">
      <c r="A58" s="3">
        <v>4</v>
      </c>
      <c r="B58" s="3">
        <v>23</v>
      </c>
      <c r="C58" s="3">
        <v>4</v>
      </c>
      <c r="D58" s="3">
        <v>24</v>
      </c>
      <c r="E58" s="3">
        <v>4</v>
      </c>
      <c r="F58" s="3">
        <v>31</v>
      </c>
      <c r="G58" s="3">
        <v>4</v>
      </c>
      <c r="H58" s="3">
        <v>28</v>
      </c>
      <c r="I58" s="3">
        <v>4</v>
      </c>
      <c r="J58" s="3">
        <v>30</v>
      </c>
    </row>
    <row r="59" spans="1:10" x14ac:dyDescent="0.2">
      <c r="A59" s="3">
        <v>4</v>
      </c>
      <c r="B59" s="3">
        <v>24</v>
      </c>
      <c r="C59" s="3">
        <v>4</v>
      </c>
      <c r="D59" s="3">
        <v>25</v>
      </c>
      <c r="E59" s="3">
        <v>4</v>
      </c>
      <c r="F59" s="3">
        <v>32</v>
      </c>
      <c r="G59" s="3">
        <v>4</v>
      </c>
      <c r="H59" s="3">
        <v>29</v>
      </c>
      <c r="I59" s="3">
        <v>4</v>
      </c>
      <c r="J59" s="3">
        <v>31</v>
      </c>
    </row>
    <row r="60" spans="1:10" x14ac:dyDescent="0.2">
      <c r="A60" s="3">
        <v>4</v>
      </c>
      <c r="B60" s="3">
        <v>25</v>
      </c>
      <c r="C60" s="3">
        <v>4</v>
      </c>
      <c r="D60" s="3">
        <v>26</v>
      </c>
      <c r="E60" s="3">
        <v>4</v>
      </c>
      <c r="F60" s="3">
        <v>33</v>
      </c>
      <c r="G60" s="3">
        <v>4</v>
      </c>
      <c r="H60" s="3">
        <v>30</v>
      </c>
      <c r="I60" s="3">
        <v>4</v>
      </c>
      <c r="J60" s="3">
        <v>32</v>
      </c>
    </row>
    <row r="61" spans="1:10" x14ac:dyDescent="0.2">
      <c r="A61" s="3">
        <v>4</v>
      </c>
      <c r="B61" s="3">
        <v>26</v>
      </c>
      <c r="C61" s="3">
        <v>4</v>
      </c>
      <c r="D61" s="3">
        <v>27</v>
      </c>
      <c r="E61" s="3">
        <v>4</v>
      </c>
      <c r="F61" s="3">
        <v>34</v>
      </c>
      <c r="G61" s="3">
        <v>4</v>
      </c>
      <c r="H61" s="3">
        <v>31</v>
      </c>
      <c r="I61" s="3">
        <v>4</v>
      </c>
      <c r="J61" s="3">
        <v>33</v>
      </c>
    </row>
    <row r="62" spans="1:10" x14ac:dyDescent="0.2">
      <c r="A62" s="3">
        <v>4</v>
      </c>
      <c r="B62" s="3">
        <v>27</v>
      </c>
      <c r="C62" s="3">
        <v>4</v>
      </c>
      <c r="D62" s="3">
        <v>28</v>
      </c>
      <c r="E62" s="3">
        <v>4</v>
      </c>
      <c r="F62" s="3">
        <v>35</v>
      </c>
      <c r="G62" s="3">
        <v>4</v>
      </c>
      <c r="H62" s="3">
        <v>32</v>
      </c>
      <c r="I62" s="3">
        <v>4</v>
      </c>
      <c r="J62" s="3">
        <v>34</v>
      </c>
    </row>
    <row r="63" spans="1:10" x14ac:dyDescent="0.2">
      <c r="A63" s="3">
        <v>4</v>
      </c>
      <c r="B63" s="3">
        <v>28</v>
      </c>
      <c r="C63" s="3">
        <v>4</v>
      </c>
      <c r="D63" s="3">
        <v>29</v>
      </c>
      <c r="E63" s="3">
        <v>4</v>
      </c>
      <c r="F63" s="3">
        <v>36</v>
      </c>
      <c r="G63" s="3">
        <v>4</v>
      </c>
      <c r="H63" s="3">
        <v>33</v>
      </c>
      <c r="I63" s="3">
        <v>4</v>
      </c>
      <c r="J63" s="3">
        <v>35</v>
      </c>
    </row>
    <row r="64" spans="1:10" x14ac:dyDescent="0.2">
      <c r="A64" s="3">
        <v>4</v>
      </c>
      <c r="B64" s="3">
        <v>29</v>
      </c>
      <c r="C64" s="3">
        <v>4</v>
      </c>
      <c r="D64" s="3">
        <v>30</v>
      </c>
      <c r="E64" s="3">
        <v>4</v>
      </c>
      <c r="F64" s="3">
        <v>37</v>
      </c>
      <c r="G64" s="3">
        <v>4</v>
      </c>
      <c r="H64" s="3">
        <v>34</v>
      </c>
      <c r="I64" s="3">
        <v>4</v>
      </c>
      <c r="J64" s="3">
        <v>36</v>
      </c>
    </row>
    <row r="65" spans="1:10" x14ac:dyDescent="0.2">
      <c r="A65" s="3">
        <v>4</v>
      </c>
      <c r="B65" s="3">
        <v>30</v>
      </c>
      <c r="C65" s="3">
        <v>4</v>
      </c>
      <c r="D65" s="3">
        <v>31</v>
      </c>
      <c r="E65" s="3">
        <v>4</v>
      </c>
      <c r="F65" s="3">
        <v>38</v>
      </c>
      <c r="G65" s="3">
        <v>4</v>
      </c>
      <c r="H65" s="3">
        <v>35</v>
      </c>
      <c r="I65" s="3">
        <v>4</v>
      </c>
      <c r="J65" s="3">
        <v>37</v>
      </c>
    </row>
    <row r="66" spans="1:10" x14ac:dyDescent="0.2">
      <c r="A66" s="3">
        <v>4</v>
      </c>
      <c r="B66" s="3">
        <v>31</v>
      </c>
      <c r="C66" s="3">
        <v>4</v>
      </c>
      <c r="D66" s="3">
        <v>32</v>
      </c>
      <c r="E66" s="3">
        <v>4</v>
      </c>
      <c r="F66" s="3">
        <v>39</v>
      </c>
      <c r="G66" s="3">
        <v>4</v>
      </c>
      <c r="H66" s="3">
        <v>36</v>
      </c>
      <c r="I66" s="3">
        <v>4</v>
      </c>
      <c r="J66" s="3">
        <v>38</v>
      </c>
    </row>
    <row r="67" spans="1:10" x14ac:dyDescent="0.2">
      <c r="A67" s="3">
        <v>4</v>
      </c>
      <c r="B67" s="3">
        <v>32</v>
      </c>
      <c r="C67" s="3">
        <v>4</v>
      </c>
      <c r="D67" s="3">
        <v>33</v>
      </c>
      <c r="E67" s="3">
        <v>4</v>
      </c>
      <c r="F67" s="3">
        <v>40</v>
      </c>
      <c r="G67" s="3">
        <v>4</v>
      </c>
      <c r="H67" s="3">
        <v>37</v>
      </c>
      <c r="I67" s="3">
        <v>4</v>
      </c>
      <c r="J67" s="3">
        <v>39</v>
      </c>
    </row>
    <row r="68" spans="1:10" x14ac:dyDescent="0.2">
      <c r="A68" s="3">
        <v>4</v>
      </c>
      <c r="B68" s="3">
        <v>33</v>
      </c>
      <c r="C68" s="3">
        <v>4</v>
      </c>
      <c r="D68" s="3">
        <v>34</v>
      </c>
      <c r="E68" s="3">
        <v>4</v>
      </c>
      <c r="F68" s="3">
        <v>41</v>
      </c>
      <c r="G68" s="3">
        <v>4</v>
      </c>
      <c r="H68" s="3">
        <v>38</v>
      </c>
      <c r="I68" s="3">
        <v>4</v>
      </c>
      <c r="J68" s="3">
        <v>40</v>
      </c>
    </row>
    <row r="69" spans="1:10" x14ac:dyDescent="0.2">
      <c r="A69" s="3">
        <v>4</v>
      </c>
      <c r="B69" s="3">
        <v>34</v>
      </c>
      <c r="C69" s="3">
        <v>4</v>
      </c>
      <c r="D69" s="3">
        <v>35</v>
      </c>
      <c r="E69" s="3">
        <v>4</v>
      </c>
      <c r="F69" s="3">
        <v>42</v>
      </c>
      <c r="G69" s="3">
        <v>4</v>
      </c>
      <c r="H69" s="3">
        <v>39</v>
      </c>
      <c r="I69" s="3">
        <v>4</v>
      </c>
      <c r="J69" s="3">
        <v>41</v>
      </c>
    </row>
    <row r="70" spans="1:10" x14ac:dyDescent="0.2">
      <c r="A70" s="3">
        <v>4</v>
      </c>
      <c r="B70" s="3">
        <v>35</v>
      </c>
      <c r="C70" s="3">
        <v>4</v>
      </c>
      <c r="D70" s="3">
        <v>36</v>
      </c>
      <c r="E70" s="3">
        <v>4</v>
      </c>
      <c r="F70" s="3">
        <v>43</v>
      </c>
      <c r="G70" s="3">
        <v>4</v>
      </c>
      <c r="H70" s="3">
        <v>40</v>
      </c>
      <c r="I70" s="3">
        <v>4</v>
      </c>
      <c r="J70" s="3">
        <v>42</v>
      </c>
    </row>
    <row r="71" spans="1:10" x14ac:dyDescent="0.2">
      <c r="A71" s="3">
        <v>4</v>
      </c>
      <c r="B71" s="3">
        <v>36</v>
      </c>
      <c r="C71" s="3">
        <v>4</v>
      </c>
      <c r="D71" s="3">
        <v>37</v>
      </c>
      <c r="E71" s="3">
        <v>4</v>
      </c>
      <c r="F71" s="3">
        <v>44</v>
      </c>
      <c r="G71" s="3">
        <v>4</v>
      </c>
      <c r="H71" s="3">
        <v>41</v>
      </c>
      <c r="I71" s="3">
        <v>4</v>
      </c>
      <c r="J71" s="3">
        <v>43</v>
      </c>
    </row>
    <row r="72" spans="1:10" x14ac:dyDescent="0.2">
      <c r="A72" s="3">
        <v>4</v>
      </c>
      <c r="B72" s="3">
        <v>37</v>
      </c>
      <c r="C72" s="3">
        <v>4</v>
      </c>
      <c r="D72" s="3">
        <v>38</v>
      </c>
      <c r="E72" s="3">
        <v>5</v>
      </c>
      <c r="F72" s="3">
        <v>1</v>
      </c>
      <c r="G72" s="3">
        <v>4</v>
      </c>
      <c r="H72" s="3">
        <v>42</v>
      </c>
      <c r="I72" s="3">
        <v>4</v>
      </c>
      <c r="J72" s="3">
        <v>44</v>
      </c>
    </row>
    <row r="73" spans="1:10" x14ac:dyDescent="0.2">
      <c r="A73" s="3">
        <v>4</v>
      </c>
      <c r="B73" s="3">
        <v>38</v>
      </c>
      <c r="C73" s="3">
        <v>4</v>
      </c>
      <c r="D73" s="3">
        <v>39</v>
      </c>
      <c r="E73" s="3">
        <v>5</v>
      </c>
      <c r="F73" s="3">
        <v>2</v>
      </c>
      <c r="G73" s="3">
        <v>4</v>
      </c>
      <c r="H73" s="3">
        <v>43</v>
      </c>
      <c r="I73" s="3">
        <v>4</v>
      </c>
      <c r="J73" s="3">
        <v>45</v>
      </c>
    </row>
    <row r="74" spans="1:10" x14ac:dyDescent="0.2">
      <c r="A74" s="3">
        <v>4</v>
      </c>
      <c r="B74" s="3">
        <v>39</v>
      </c>
      <c r="C74" s="3">
        <v>4</v>
      </c>
      <c r="D74" s="3">
        <v>40</v>
      </c>
      <c r="E74" s="3">
        <v>5</v>
      </c>
      <c r="F74" s="3">
        <v>3</v>
      </c>
      <c r="G74" s="3">
        <v>4</v>
      </c>
      <c r="H74" s="3">
        <v>44</v>
      </c>
      <c r="I74" s="3">
        <v>4</v>
      </c>
      <c r="J74" s="3">
        <v>46</v>
      </c>
    </row>
    <row r="75" spans="1:10" x14ac:dyDescent="0.2">
      <c r="A75" s="3">
        <v>4</v>
      </c>
      <c r="B75" s="3">
        <v>40</v>
      </c>
      <c r="C75" s="3">
        <v>4</v>
      </c>
      <c r="D75" s="3">
        <v>41</v>
      </c>
      <c r="E75" s="3">
        <v>5</v>
      </c>
      <c r="F75" s="3">
        <v>4</v>
      </c>
      <c r="G75" s="3">
        <v>4</v>
      </c>
      <c r="H75" s="3">
        <v>45</v>
      </c>
      <c r="I75" s="3">
        <v>4</v>
      </c>
      <c r="J75" s="3">
        <v>47</v>
      </c>
    </row>
    <row r="76" spans="1:10" x14ac:dyDescent="0.2">
      <c r="A76" s="3">
        <v>4</v>
      </c>
      <c r="B76" s="3">
        <v>41</v>
      </c>
      <c r="C76" s="3">
        <v>5</v>
      </c>
      <c r="D76" s="3">
        <v>1</v>
      </c>
      <c r="E76" s="3">
        <v>5</v>
      </c>
      <c r="F76" s="3">
        <v>5</v>
      </c>
      <c r="G76" s="3">
        <v>4</v>
      </c>
      <c r="H76" s="3">
        <v>46</v>
      </c>
      <c r="I76" s="3">
        <v>4</v>
      </c>
      <c r="J76" s="3">
        <v>48</v>
      </c>
    </row>
    <row r="77" spans="1:10" x14ac:dyDescent="0.2">
      <c r="A77" s="3">
        <v>4</v>
      </c>
      <c r="B77" s="3">
        <v>42</v>
      </c>
      <c r="C77" s="3">
        <v>5</v>
      </c>
      <c r="D77" s="3">
        <v>2</v>
      </c>
      <c r="E77" s="3">
        <v>5</v>
      </c>
      <c r="F77" s="3">
        <v>6</v>
      </c>
      <c r="G77" s="3">
        <v>4</v>
      </c>
      <c r="H77" s="3">
        <v>47</v>
      </c>
      <c r="I77" s="3">
        <v>4</v>
      </c>
      <c r="J77" s="3">
        <v>49</v>
      </c>
    </row>
    <row r="78" spans="1:10" x14ac:dyDescent="0.2">
      <c r="A78" s="3">
        <v>4</v>
      </c>
      <c r="B78" s="3">
        <v>43</v>
      </c>
      <c r="C78" s="3">
        <v>5</v>
      </c>
      <c r="D78" s="3">
        <v>3</v>
      </c>
      <c r="E78" s="3">
        <v>5</v>
      </c>
      <c r="F78" s="3">
        <v>7</v>
      </c>
      <c r="G78" s="3">
        <v>5</v>
      </c>
      <c r="H78" s="3">
        <v>1</v>
      </c>
      <c r="I78" s="3">
        <v>4</v>
      </c>
      <c r="J78" s="3">
        <v>50</v>
      </c>
    </row>
    <row r="79" spans="1:10" x14ac:dyDescent="0.2">
      <c r="A79" s="3">
        <v>5</v>
      </c>
      <c r="B79" s="3">
        <v>1</v>
      </c>
      <c r="C79" s="3">
        <v>5</v>
      </c>
      <c r="D79" s="3">
        <v>4</v>
      </c>
      <c r="E79" s="3">
        <v>5</v>
      </c>
      <c r="F79" s="3">
        <v>8</v>
      </c>
      <c r="G79" s="3">
        <v>5</v>
      </c>
      <c r="H79" s="3">
        <v>2</v>
      </c>
      <c r="I79" s="3">
        <v>5</v>
      </c>
      <c r="J79" s="3">
        <v>1</v>
      </c>
    </row>
    <row r="80" spans="1:10" x14ac:dyDescent="0.2">
      <c r="A80" s="3">
        <v>5</v>
      </c>
      <c r="B80" s="3">
        <v>2</v>
      </c>
      <c r="C80" s="3">
        <v>5</v>
      </c>
      <c r="D80" s="3">
        <v>5</v>
      </c>
      <c r="E80" s="3">
        <v>5</v>
      </c>
      <c r="F80" s="3">
        <v>9</v>
      </c>
      <c r="G80" s="3">
        <v>5</v>
      </c>
      <c r="H80" s="3">
        <v>3</v>
      </c>
      <c r="I80" s="3">
        <v>5</v>
      </c>
      <c r="J80" s="3">
        <v>2</v>
      </c>
    </row>
    <row r="81" spans="1:10" x14ac:dyDescent="0.2">
      <c r="A81" s="3">
        <v>5</v>
      </c>
      <c r="B81" s="3">
        <v>3</v>
      </c>
      <c r="C81" s="3">
        <v>5</v>
      </c>
      <c r="D81" s="3">
        <v>6</v>
      </c>
      <c r="E81" s="3">
        <v>5</v>
      </c>
      <c r="F81" s="3">
        <v>10</v>
      </c>
      <c r="G81" s="3">
        <v>5</v>
      </c>
      <c r="H81" s="3">
        <v>4</v>
      </c>
      <c r="I81" s="3">
        <v>5</v>
      </c>
      <c r="J81" s="3">
        <v>3</v>
      </c>
    </row>
    <row r="82" spans="1:10" x14ac:dyDescent="0.2">
      <c r="A82" s="3">
        <v>5</v>
      </c>
      <c r="B82" s="3">
        <v>4</v>
      </c>
      <c r="C82" s="3">
        <v>5</v>
      </c>
      <c r="D82" s="3">
        <v>7</v>
      </c>
      <c r="E82" s="3">
        <v>5</v>
      </c>
      <c r="F82" s="3">
        <v>11</v>
      </c>
      <c r="G82" s="3">
        <v>5</v>
      </c>
      <c r="H82" s="3">
        <v>5</v>
      </c>
      <c r="I82" s="3">
        <v>5</v>
      </c>
      <c r="J82" s="3">
        <v>4</v>
      </c>
    </row>
    <row r="83" spans="1:10" x14ac:dyDescent="0.2">
      <c r="A83" s="3">
        <v>5</v>
      </c>
      <c r="B83" s="3">
        <v>5</v>
      </c>
      <c r="C83" s="3">
        <v>5</v>
      </c>
      <c r="D83" s="3">
        <v>8</v>
      </c>
      <c r="E83" s="3">
        <v>5</v>
      </c>
      <c r="F83" s="3">
        <v>12</v>
      </c>
      <c r="G83" s="3">
        <v>5</v>
      </c>
      <c r="H83" s="3">
        <v>6</v>
      </c>
      <c r="I83" s="3">
        <v>5</v>
      </c>
      <c r="J83" s="3">
        <v>5</v>
      </c>
    </row>
    <row r="84" spans="1:10" x14ac:dyDescent="0.2">
      <c r="A84" s="3">
        <v>5</v>
      </c>
      <c r="B84" s="3">
        <v>6</v>
      </c>
      <c r="C84" s="3">
        <v>5</v>
      </c>
      <c r="D84" s="3">
        <v>9</v>
      </c>
      <c r="E84" s="3">
        <v>5</v>
      </c>
      <c r="F84" s="3">
        <v>13</v>
      </c>
      <c r="G84" s="3">
        <v>5</v>
      </c>
      <c r="H84" s="3">
        <v>7</v>
      </c>
      <c r="I84" s="3">
        <v>5</v>
      </c>
      <c r="J84" s="3">
        <v>6</v>
      </c>
    </row>
    <row r="85" spans="1:10" x14ac:dyDescent="0.2">
      <c r="A85" s="3">
        <v>5</v>
      </c>
      <c r="B85" s="3">
        <v>7</v>
      </c>
      <c r="C85" s="3">
        <v>5</v>
      </c>
      <c r="D85" s="3">
        <v>10</v>
      </c>
      <c r="E85" s="3">
        <v>5</v>
      </c>
      <c r="F85" s="3">
        <v>14</v>
      </c>
      <c r="G85" s="3">
        <v>5</v>
      </c>
      <c r="H85" s="3">
        <v>8</v>
      </c>
      <c r="I85" s="3">
        <v>5</v>
      </c>
      <c r="J85" s="3">
        <v>7</v>
      </c>
    </row>
    <row r="86" spans="1:10" x14ac:dyDescent="0.2">
      <c r="A86" s="3">
        <v>5</v>
      </c>
      <c r="B86" s="3">
        <v>8</v>
      </c>
      <c r="C86" s="3">
        <v>5</v>
      </c>
      <c r="D86" s="3">
        <v>11</v>
      </c>
      <c r="E86" s="3">
        <v>5</v>
      </c>
      <c r="F86" s="3">
        <v>15</v>
      </c>
      <c r="G86" s="3">
        <v>5</v>
      </c>
      <c r="H86" s="3">
        <v>9</v>
      </c>
      <c r="I86" s="3">
        <v>5</v>
      </c>
      <c r="J86" s="3">
        <v>8</v>
      </c>
    </row>
    <row r="87" spans="1:10" x14ac:dyDescent="0.2">
      <c r="A87" s="3">
        <v>5</v>
      </c>
      <c r="B87" s="3">
        <v>9</v>
      </c>
      <c r="C87" s="3">
        <v>5</v>
      </c>
      <c r="D87" s="3">
        <v>12</v>
      </c>
      <c r="E87" s="3">
        <v>5</v>
      </c>
      <c r="F87" s="3">
        <v>16</v>
      </c>
      <c r="G87" s="3">
        <v>5</v>
      </c>
      <c r="H87" s="3">
        <v>10</v>
      </c>
      <c r="I87" s="3">
        <v>5</v>
      </c>
      <c r="J87" s="3">
        <v>9</v>
      </c>
    </row>
    <row r="88" spans="1:10" x14ac:dyDescent="0.2">
      <c r="A88" s="3">
        <v>5</v>
      </c>
      <c r="B88" s="3">
        <v>10</v>
      </c>
      <c r="C88" s="3">
        <v>5</v>
      </c>
      <c r="D88" s="3">
        <v>13</v>
      </c>
      <c r="E88" s="3">
        <v>5</v>
      </c>
      <c r="F88" s="3">
        <v>17</v>
      </c>
      <c r="G88" s="3">
        <v>5</v>
      </c>
      <c r="H88" s="3">
        <v>11</v>
      </c>
      <c r="I88" s="3">
        <v>5</v>
      </c>
      <c r="J88" s="3">
        <v>10</v>
      </c>
    </row>
    <row r="89" spans="1:10" x14ac:dyDescent="0.2">
      <c r="A89" s="3">
        <v>5</v>
      </c>
      <c r="B89" s="3">
        <v>11</v>
      </c>
      <c r="C89" s="3">
        <v>5</v>
      </c>
      <c r="D89" s="3">
        <v>14</v>
      </c>
      <c r="E89" s="3">
        <v>5</v>
      </c>
      <c r="F89" s="3">
        <v>18</v>
      </c>
      <c r="G89" s="3">
        <v>5</v>
      </c>
      <c r="H89" s="3">
        <v>12</v>
      </c>
      <c r="I89" s="3">
        <v>5</v>
      </c>
      <c r="J89" s="3">
        <v>11</v>
      </c>
    </row>
    <row r="90" spans="1:10" x14ac:dyDescent="0.2">
      <c r="A90" s="3">
        <v>5</v>
      </c>
      <c r="B90" s="3">
        <v>12</v>
      </c>
      <c r="C90" s="3">
        <v>5</v>
      </c>
      <c r="D90" s="3">
        <v>15</v>
      </c>
      <c r="E90" s="3">
        <v>5</v>
      </c>
      <c r="F90" s="3">
        <v>19</v>
      </c>
      <c r="G90" s="3">
        <v>5</v>
      </c>
      <c r="H90" s="3">
        <v>13</v>
      </c>
      <c r="I90" s="3">
        <v>5</v>
      </c>
      <c r="J90" s="3">
        <v>12</v>
      </c>
    </row>
    <row r="91" spans="1:10" x14ac:dyDescent="0.2">
      <c r="A91" s="3">
        <v>5</v>
      </c>
      <c r="B91" s="3">
        <v>13</v>
      </c>
      <c r="C91" s="3">
        <v>5</v>
      </c>
      <c r="D91" s="3">
        <v>16</v>
      </c>
      <c r="E91" s="3">
        <v>5</v>
      </c>
      <c r="F91" s="3">
        <v>20</v>
      </c>
      <c r="G91" s="3">
        <v>5</v>
      </c>
      <c r="H91" s="3">
        <v>14</v>
      </c>
      <c r="I91" s="3">
        <v>5</v>
      </c>
      <c r="J91" s="3">
        <v>13</v>
      </c>
    </row>
    <row r="92" spans="1:10" x14ac:dyDescent="0.2">
      <c r="A92" s="3">
        <v>5</v>
      </c>
      <c r="B92" s="3">
        <v>14</v>
      </c>
      <c r="C92" s="3">
        <v>5</v>
      </c>
      <c r="D92" s="3">
        <v>17</v>
      </c>
      <c r="E92" s="3">
        <v>5</v>
      </c>
      <c r="F92" s="3">
        <v>21</v>
      </c>
      <c r="G92" s="3">
        <v>5</v>
      </c>
      <c r="H92" s="3">
        <v>15</v>
      </c>
      <c r="I92" s="3">
        <v>5</v>
      </c>
      <c r="J92" s="3">
        <v>14</v>
      </c>
    </row>
    <row r="93" spans="1:10" x14ac:dyDescent="0.2">
      <c r="A93" s="3">
        <v>5</v>
      </c>
      <c r="B93" s="3">
        <v>15</v>
      </c>
      <c r="C93" s="3">
        <v>5</v>
      </c>
      <c r="D93" s="3">
        <v>18</v>
      </c>
      <c r="E93" s="3">
        <v>5</v>
      </c>
      <c r="F93" s="3">
        <v>22</v>
      </c>
      <c r="G93" s="3">
        <v>5</v>
      </c>
      <c r="H93" s="3">
        <v>16</v>
      </c>
      <c r="I93" s="3">
        <v>5</v>
      </c>
      <c r="J93" s="3">
        <v>15</v>
      </c>
    </row>
    <row r="94" spans="1:10" x14ac:dyDescent="0.2">
      <c r="A94" s="3">
        <v>5</v>
      </c>
      <c r="B94" s="3">
        <v>16</v>
      </c>
      <c r="C94" s="3">
        <v>5</v>
      </c>
      <c r="D94" s="3">
        <v>19</v>
      </c>
      <c r="E94" s="3">
        <v>5</v>
      </c>
      <c r="F94" s="3">
        <v>23</v>
      </c>
      <c r="G94" s="3">
        <v>5</v>
      </c>
      <c r="H94" s="3">
        <v>17</v>
      </c>
      <c r="I94" s="3">
        <v>5</v>
      </c>
      <c r="J94" s="3">
        <v>16</v>
      </c>
    </row>
    <row r="95" spans="1:10" x14ac:dyDescent="0.2">
      <c r="A95" s="3">
        <v>5</v>
      </c>
      <c r="B95" s="3">
        <v>17</v>
      </c>
      <c r="C95" s="3">
        <v>5</v>
      </c>
      <c r="D95" s="3">
        <v>20</v>
      </c>
      <c r="E95" s="3">
        <v>5</v>
      </c>
      <c r="F95" s="3">
        <v>24</v>
      </c>
      <c r="G95" s="3">
        <v>5</v>
      </c>
      <c r="H95" s="3">
        <v>18</v>
      </c>
      <c r="I95" s="3">
        <v>5</v>
      </c>
      <c r="J95" s="3">
        <v>17</v>
      </c>
    </row>
    <row r="96" spans="1:10" x14ac:dyDescent="0.2">
      <c r="A96" s="3">
        <v>5</v>
      </c>
      <c r="B96" s="3">
        <v>18</v>
      </c>
      <c r="C96" s="3">
        <v>5</v>
      </c>
      <c r="D96" s="3">
        <v>21</v>
      </c>
      <c r="E96" s="3">
        <v>5</v>
      </c>
      <c r="F96" s="3">
        <v>25</v>
      </c>
      <c r="G96" s="3">
        <v>5</v>
      </c>
      <c r="H96" s="3">
        <v>19</v>
      </c>
      <c r="I96" s="3">
        <v>5</v>
      </c>
      <c r="J96" s="3">
        <v>18</v>
      </c>
    </row>
    <row r="97" spans="1:10" x14ac:dyDescent="0.2">
      <c r="A97" s="3">
        <v>5</v>
      </c>
      <c r="B97" s="3">
        <v>19</v>
      </c>
      <c r="C97" s="3">
        <v>5</v>
      </c>
      <c r="D97" s="3">
        <v>22</v>
      </c>
      <c r="E97" s="3">
        <v>5</v>
      </c>
      <c r="F97" s="3">
        <v>26</v>
      </c>
      <c r="G97" s="3">
        <v>5</v>
      </c>
      <c r="H97" s="3">
        <v>20</v>
      </c>
      <c r="I97" s="3">
        <v>5</v>
      </c>
      <c r="J97" s="3">
        <v>19</v>
      </c>
    </row>
    <row r="98" spans="1:10" x14ac:dyDescent="0.2">
      <c r="A98" s="3">
        <v>5</v>
      </c>
      <c r="B98" s="3">
        <v>20</v>
      </c>
      <c r="C98" s="3">
        <v>5</v>
      </c>
      <c r="D98" s="3">
        <v>23</v>
      </c>
      <c r="E98" s="3">
        <v>5</v>
      </c>
      <c r="F98" s="3">
        <v>27</v>
      </c>
      <c r="G98" s="3">
        <v>5</v>
      </c>
      <c r="H98" s="3">
        <v>21</v>
      </c>
      <c r="I98" s="3">
        <v>5</v>
      </c>
      <c r="J98" s="3">
        <v>20</v>
      </c>
    </row>
    <row r="99" spans="1:10" x14ac:dyDescent="0.2">
      <c r="A99" s="3">
        <v>5</v>
      </c>
      <c r="B99" s="3">
        <v>21</v>
      </c>
      <c r="C99" s="3">
        <v>5</v>
      </c>
      <c r="D99" s="3">
        <v>24</v>
      </c>
      <c r="E99" s="3">
        <v>5</v>
      </c>
      <c r="F99" s="3">
        <v>28</v>
      </c>
      <c r="G99" s="3">
        <v>5</v>
      </c>
      <c r="H99" s="3">
        <v>22</v>
      </c>
      <c r="I99" s="3">
        <v>5</v>
      </c>
      <c r="J99" s="3">
        <v>21</v>
      </c>
    </row>
    <row r="100" spans="1:10" x14ac:dyDescent="0.2">
      <c r="A100" s="3">
        <v>5</v>
      </c>
      <c r="B100" s="3">
        <v>22</v>
      </c>
      <c r="C100" s="3">
        <v>5</v>
      </c>
      <c r="D100" s="3">
        <v>25</v>
      </c>
      <c r="E100" s="3">
        <v>5</v>
      </c>
      <c r="F100" s="3">
        <v>29</v>
      </c>
      <c r="G100" s="3">
        <v>5</v>
      </c>
      <c r="H100" s="3">
        <v>23</v>
      </c>
      <c r="I100" s="3">
        <v>5</v>
      </c>
      <c r="J100" s="3">
        <v>22</v>
      </c>
    </row>
    <row r="101" spans="1:10" x14ac:dyDescent="0.2">
      <c r="A101" s="3">
        <v>5</v>
      </c>
      <c r="B101" s="3">
        <v>23</v>
      </c>
      <c r="C101" s="3">
        <v>5</v>
      </c>
      <c r="D101" s="3">
        <v>26</v>
      </c>
      <c r="E101" s="3">
        <v>5</v>
      </c>
      <c r="F101" s="3">
        <v>30</v>
      </c>
      <c r="G101" s="3">
        <v>5</v>
      </c>
      <c r="H101" s="3">
        <v>24</v>
      </c>
      <c r="I101" s="3">
        <v>5</v>
      </c>
      <c r="J101" s="3">
        <v>23</v>
      </c>
    </row>
  </sheetData>
  <sortState xmlns:xlrd2="http://schemas.microsoft.com/office/spreadsheetml/2017/richdata2" ref="I2:I105">
    <sortCondition ref="I1:I105"/>
  </sortState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01"/>
  <sheetViews>
    <sheetView tabSelected="1" workbookViewId="0">
      <selection activeCell="I9" sqref="I9"/>
    </sheetView>
  </sheetViews>
  <sheetFormatPr defaultRowHeight="12.75" x14ac:dyDescent="0.2"/>
  <cols>
    <col min="1" max="1" width="23" customWidth="1"/>
    <col min="2" max="2" width="9.140625" style="4"/>
    <col min="4" max="9" width="9.140625" style="4"/>
  </cols>
  <sheetData>
    <row r="1" spans="1:9" x14ac:dyDescent="0.2">
      <c r="A1" s="3" t="s">
        <v>226</v>
      </c>
    </row>
    <row r="2" spans="1:9" x14ac:dyDescent="0.2">
      <c r="A2" s="3">
        <v>2</v>
      </c>
      <c r="B2" s="4">
        <v>1</v>
      </c>
      <c r="D2" s="4" t="s">
        <v>207</v>
      </c>
      <c r="E2" s="4" t="s">
        <v>208</v>
      </c>
      <c r="F2" s="4" t="s">
        <v>209</v>
      </c>
      <c r="G2" s="4" t="s">
        <v>210</v>
      </c>
      <c r="H2" s="4" t="s">
        <v>211</v>
      </c>
    </row>
    <row r="3" spans="1:9" x14ac:dyDescent="0.2">
      <c r="A3" s="3">
        <v>2</v>
      </c>
      <c r="B3" s="4">
        <v>2</v>
      </c>
      <c r="D3" s="4">
        <v>5</v>
      </c>
      <c r="E3" s="4">
        <v>4</v>
      </c>
      <c r="F3" s="4">
        <v>3</v>
      </c>
      <c r="G3" s="4">
        <v>2</v>
      </c>
      <c r="H3" s="4">
        <v>1</v>
      </c>
    </row>
    <row r="4" spans="1:9" x14ac:dyDescent="0.2">
      <c r="A4" s="3">
        <v>2</v>
      </c>
      <c r="B4" s="4">
        <v>3</v>
      </c>
    </row>
    <row r="5" spans="1:9" x14ac:dyDescent="0.2">
      <c r="A5" s="3">
        <v>2</v>
      </c>
      <c r="B5" s="4">
        <v>4</v>
      </c>
      <c r="D5" s="4">
        <v>39</v>
      </c>
      <c r="E5" s="4">
        <v>44</v>
      </c>
      <c r="F5" s="4">
        <v>12</v>
      </c>
      <c r="G5" s="4">
        <v>5</v>
      </c>
      <c r="H5" s="4">
        <v>0</v>
      </c>
    </row>
    <row r="6" spans="1:9" x14ac:dyDescent="0.2">
      <c r="A6" s="3">
        <v>2</v>
      </c>
      <c r="B6" s="4">
        <v>5</v>
      </c>
      <c r="D6" s="4">
        <f>D5*D3</f>
        <v>195</v>
      </c>
      <c r="E6" s="4">
        <f>E5*4</f>
        <v>176</v>
      </c>
      <c r="F6" s="4">
        <f>F5*3</f>
        <v>36</v>
      </c>
      <c r="G6" s="4">
        <v>10</v>
      </c>
      <c r="H6" s="4">
        <v>0</v>
      </c>
    </row>
    <row r="7" spans="1:9" x14ac:dyDescent="0.2">
      <c r="A7" s="3">
        <v>3</v>
      </c>
      <c r="B7" s="4">
        <v>1</v>
      </c>
      <c r="I7" s="4">
        <f>SUM(D6:H6)</f>
        <v>417</v>
      </c>
    </row>
    <row r="8" spans="1:9" x14ac:dyDescent="0.2">
      <c r="A8" s="3">
        <v>3</v>
      </c>
      <c r="B8" s="4">
        <v>2</v>
      </c>
      <c r="I8" s="4">
        <f>417/500</f>
        <v>0.83399999999999996</v>
      </c>
    </row>
    <row r="9" spans="1:9" x14ac:dyDescent="0.2">
      <c r="A9" s="3">
        <v>3</v>
      </c>
      <c r="B9" s="4">
        <v>3</v>
      </c>
      <c r="I9" s="5">
        <v>83.4</v>
      </c>
    </row>
    <row r="10" spans="1:9" x14ac:dyDescent="0.2">
      <c r="A10" s="3">
        <v>3</v>
      </c>
      <c r="B10" s="4">
        <v>4</v>
      </c>
    </row>
    <row r="11" spans="1:9" x14ac:dyDescent="0.2">
      <c r="A11" s="3">
        <v>3</v>
      </c>
      <c r="B11" s="4">
        <v>5</v>
      </c>
    </row>
    <row r="12" spans="1:9" x14ac:dyDescent="0.2">
      <c r="A12" s="3">
        <v>3</v>
      </c>
      <c r="B12" s="4">
        <v>6</v>
      </c>
    </row>
    <row r="13" spans="1:9" x14ac:dyDescent="0.2">
      <c r="A13" s="3">
        <v>3</v>
      </c>
      <c r="B13" s="4">
        <v>7</v>
      </c>
    </row>
    <row r="14" spans="1:9" x14ac:dyDescent="0.2">
      <c r="A14" s="3">
        <v>3</v>
      </c>
      <c r="B14" s="4">
        <v>8</v>
      </c>
    </row>
    <row r="15" spans="1:9" x14ac:dyDescent="0.2">
      <c r="A15" s="3">
        <v>3</v>
      </c>
      <c r="B15" s="4">
        <v>9</v>
      </c>
    </row>
    <row r="16" spans="1:9" x14ac:dyDescent="0.2">
      <c r="A16" s="3">
        <v>3</v>
      </c>
      <c r="B16" s="4">
        <v>10</v>
      </c>
    </row>
    <row r="17" spans="1:2" x14ac:dyDescent="0.2">
      <c r="A17" s="3">
        <v>3</v>
      </c>
      <c r="B17" s="4">
        <v>11</v>
      </c>
    </row>
    <row r="18" spans="1:2" x14ac:dyDescent="0.2">
      <c r="A18" s="3">
        <v>3</v>
      </c>
      <c r="B18" s="4">
        <v>12</v>
      </c>
    </row>
    <row r="19" spans="1:2" x14ac:dyDescent="0.2">
      <c r="A19" s="3">
        <v>4</v>
      </c>
      <c r="B19" s="4">
        <v>1</v>
      </c>
    </row>
    <row r="20" spans="1:2" x14ac:dyDescent="0.2">
      <c r="A20" s="3">
        <v>4</v>
      </c>
      <c r="B20" s="4">
        <v>2</v>
      </c>
    </row>
    <row r="21" spans="1:2" x14ac:dyDescent="0.2">
      <c r="A21" s="3">
        <v>4</v>
      </c>
      <c r="B21" s="4">
        <v>3</v>
      </c>
    </row>
    <row r="22" spans="1:2" x14ac:dyDescent="0.2">
      <c r="A22" s="3">
        <v>4</v>
      </c>
      <c r="B22" s="4">
        <v>4</v>
      </c>
    </row>
    <row r="23" spans="1:2" x14ac:dyDescent="0.2">
      <c r="A23" s="3">
        <v>4</v>
      </c>
      <c r="B23" s="4">
        <v>5</v>
      </c>
    </row>
    <row r="24" spans="1:2" x14ac:dyDescent="0.2">
      <c r="A24" s="3">
        <v>4</v>
      </c>
      <c r="B24" s="4">
        <v>6</v>
      </c>
    </row>
    <row r="25" spans="1:2" x14ac:dyDescent="0.2">
      <c r="A25" s="3">
        <v>4</v>
      </c>
      <c r="B25" s="4">
        <v>7</v>
      </c>
    </row>
    <row r="26" spans="1:2" x14ac:dyDescent="0.2">
      <c r="A26" s="3">
        <v>4</v>
      </c>
      <c r="B26" s="4">
        <v>8</v>
      </c>
    </row>
    <row r="27" spans="1:2" x14ac:dyDescent="0.2">
      <c r="A27" s="3">
        <v>4</v>
      </c>
      <c r="B27" s="4">
        <v>9</v>
      </c>
    </row>
    <row r="28" spans="1:2" x14ac:dyDescent="0.2">
      <c r="A28" s="3">
        <v>4</v>
      </c>
      <c r="B28" s="4">
        <v>10</v>
      </c>
    </row>
    <row r="29" spans="1:2" x14ac:dyDescent="0.2">
      <c r="A29" s="3">
        <v>4</v>
      </c>
      <c r="B29" s="4">
        <v>11</v>
      </c>
    </row>
    <row r="30" spans="1:2" x14ac:dyDescent="0.2">
      <c r="A30" s="3">
        <v>4</v>
      </c>
      <c r="B30" s="4">
        <v>12</v>
      </c>
    </row>
    <row r="31" spans="1:2" x14ac:dyDescent="0.2">
      <c r="A31" s="3">
        <v>4</v>
      </c>
      <c r="B31" s="4">
        <v>13</v>
      </c>
    </row>
    <row r="32" spans="1:2" x14ac:dyDescent="0.2">
      <c r="A32" s="3">
        <v>4</v>
      </c>
      <c r="B32" s="4">
        <v>14</v>
      </c>
    </row>
    <row r="33" spans="1:2" x14ac:dyDescent="0.2">
      <c r="A33" s="3">
        <v>4</v>
      </c>
      <c r="B33" s="4">
        <v>15</v>
      </c>
    </row>
    <row r="34" spans="1:2" x14ac:dyDescent="0.2">
      <c r="A34" s="3">
        <v>4</v>
      </c>
      <c r="B34" s="4">
        <v>16</v>
      </c>
    </row>
    <row r="35" spans="1:2" x14ac:dyDescent="0.2">
      <c r="A35" s="3">
        <v>4</v>
      </c>
      <c r="B35" s="4">
        <v>17</v>
      </c>
    </row>
    <row r="36" spans="1:2" x14ac:dyDescent="0.2">
      <c r="A36" s="3">
        <v>4</v>
      </c>
      <c r="B36" s="4">
        <v>18</v>
      </c>
    </row>
    <row r="37" spans="1:2" x14ac:dyDescent="0.2">
      <c r="A37" s="3">
        <v>4</v>
      </c>
      <c r="B37" s="4">
        <v>19</v>
      </c>
    </row>
    <row r="38" spans="1:2" x14ac:dyDescent="0.2">
      <c r="A38" s="3">
        <v>4</v>
      </c>
      <c r="B38" s="4">
        <v>20</v>
      </c>
    </row>
    <row r="39" spans="1:2" x14ac:dyDescent="0.2">
      <c r="A39" s="3">
        <v>4</v>
      </c>
      <c r="B39" s="4">
        <v>21</v>
      </c>
    </row>
    <row r="40" spans="1:2" x14ac:dyDescent="0.2">
      <c r="A40" s="3">
        <v>4</v>
      </c>
      <c r="B40" s="4">
        <v>22</v>
      </c>
    </row>
    <row r="41" spans="1:2" x14ac:dyDescent="0.2">
      <c r="A41" s="3">
        <v>4</v>
      </c>
      <c r="B41" s="4">
        <v>23</v>
      </c>
    </row>
    <row r="42" spans="1:2" x14ac:dyDescent="0.2">
      <c r="A42" s="3">
        <v>4</v>
      </c>
      <c r="B42" s="4">
        <v>24</v>
      </c>
    </row>
    <row r="43" spans="1:2" x14ac:dyDescent="0.2">
      <c r="A43" s="3">
        <v>4</v>
      </c>
      <c r="B43" s="4">
        <v>25</v>
      </c>
    </row>
    <row r="44" spans="1:2" x14ac:dyDescent="0.2">
      <c r="A44" s="3">
        <v>4</v>
      </c>
      <c r="B44" s="4">
        <v>26</v>
      </c>
    </row>
    <row r="45" spans="1:2" x14ac:dyDescent="0.2">
      <c r="A45" s="3">
        <v>4</v>
      </c>
      <c r="B45" s="4">
        <v>27</v>
      </c>
    </row>
    <row r="46" spans="1:2" x14ac:dyDescent="0.2">
      <c r="A46" s="3">
        <v>4</v>
      </c>
      <c r="B46" s="4">
        <v>28</v>
      </c>
    </row>
    <row r="47" spans="1:2" x14ac:dyDescent="0.2">
      <c r="A47" s="3">
        <v>4</v>
      </c>
      <c r="B47" s="4">
        <v>29</v>
      </c>
    </row>
    <row r="48" spans="1:2" x14ac:dyDescent="0.2">
      <c r="A48" s="3">
        <v>4</v>
      </c>
      <c r="B48" s="4">
        <v>30</v>
      </c>
    </row>
    <row r="49" spans="1:2" x14ac:dyDescent="0.2">
      <c r="A49" s="3">
        <v>4</v>
      </c>
      <c r="B49" s="4">
        <v>31</v>
      </c>
    </row>
    <row r="50" spans="1:2" x14ac:dyDescent="0.2">
      <c r="A50" s="3">
        <v>4</v>
      </c>
      <c r="B50" s="4">
        <v>32</v>
      </c>
    </row>
    <row r="51" spans="1:2" x14ac:dyDescent="0.2">
      <c r="A51" s="3">
        <v>4</v>
      </c>
      <c r="B51" s="4">
        <v>33</v>
      </c>
    </row>
    <row r="52" spans="1:2" x14ac:dyDescent="0.2">
      <c r="A52" s="3">
        <v>4</v>
      </c>
      <c r="B52" s="4">
        <v>34</v>
      </c>
    </row>
    <row r="53" spans="1:2" x14ac:dyDescent="0.2">
      <c r="A53" s="3">
        <v>4</v>
      </c>
      <c r="B53" s="4">
        <v>35</v>
      </c>
    </row>
    <row r="54" spans="1:2" x14ac:dyDescent="0.2">
      <c r="A54" s="3">
        <v>4</v>
      </c>
      <c r="B54" s="4">
        <v>36</v>
      </c>
    </row>
    <row r="55" spans="1:2" x14ac:dyDescent="0.2">
      <c r="A55" s="3">
        <v>4</v>
      </c>
      <c r="B55" s="4">
        <v>37</v>
      </c>
    </row>
    <row r="56" spans="1:2" x14ac:dyDescent="0.2">
      <c r="A56" s="3">
        <v>4</v>
      </c>
      <c r="B56" s="4">
        <v>38</v>
      </c>
    </row>
    <row r="57" spans="1:2" x14ac:dyDescent="0.2">
      <c r="A57" s="3">
        <v>4</v>
      </c>
      <c r="B57" s="4">
        <v>39</v>
      </c>
    </row>
    <row r="58" spans="1:2" x14ac:dyDescent="0.2">
      <c r="A58" s="3">
        <v>4</v>
      </c>
      <c r="B58" s="4">
        <v>40</v>
      </c>
    </row>
    <row r="59" spans="1:2" x14ac:dyDescent="0.2">
      <c r="A59" s="3">
        <v>4</v>
      </c>
      <c r="B59" s="4">
        <v>41</v>
      </c>
    </row>
    <row r="60" spans="1:2" x14ac:dyDescent="0.2">
      <c r="A60" s="3">
        <v>4</v>
      </c>
      <c r="B60" s="4">
        <v>42</v>
      </c>
    </row>
    <row r="61" spans="1:2" x14ac:dyDescent="0.2">
      <c r="A61" s="3">
        <v>4</v>
      </c>
      <c r="B61" s="4">
        <v>43</v>
      </c>
    </row>
    <row r="62" spans="1:2" x14ac:dyDescent="0.2">
      <c r="A62" s="3">
        <v>4</v>
      </c>
      <c r="B62" s="4">
        <v>44</v>
      </c>
    </row>
    <row r="63" spans="1:2" x14ac:dyDescent="0.2">
      <c r="A63" s="3">
        <v>5</v>
      </c>
      <c r="B63" s="4">
        <v>1</v>
      </c>
    </row>
    <row r="64" spans="1:2" x14ac:dyDescent="0.2">
      <c r="A64" s="3">
        <v>5</v>
      </c>
      <c r="B64" s="4">
        <v>2</v>
      </c>
    </row>
    <row r="65" spans="1:2" x14ac:dyDescent="0.2">
      <c r="A65" s="3">
        <v>5</v>
      </c>
      <c r="B65" s="4">
        <v>3</v>
      </c>
    </row>
    <row r="66" spans="1:2" x14ac:dyDescent="0.2">
      <c r="A66" s="3">
        <v>5</v>
      </c>
      <c r="B66" s="4">
        <v>4</v>
      </c>
    </row>
    <row r="67" spans="1:2" x14ac:dyDescent="0.2">
      <c r="A67" s="3">
        <v>5</v>
      </c>
      <c r="B67" s="4">
        <v>5</v>
      </c>
    </row>
    <row r="68" spans="1:2" x14ac:dyDescent="0.2">
      <c r="A68" s="3">
        <v>5</v>
      </c>
      <c r="B68" s="4">
        <v>6</v>
      </c>
    </row>
    <row r="69" spans="1:2" x14ac:dyDescent="0.2">
      <c r="A69" s="3">
        <v>5</v>
      </c>
      <c r="B69" s="4">
        <v>7</v>
      </c>
    </row>
    <row r="70" spans="1:2" x14ac:dyDescent="0.2">
      <c r="A70" s="3">
        <v>5</v>
      </c>
      <c r="B70" s="4">
        <v>8</v>
      </c>
    </row>
    <row r="71" spans="1:2" x14ac:dyDescent="0.2">
      <c r="A71" s="3">
        <v>5</v>
      </c>
      <c r="B71" s="4">
        <v>9</v>
      </c>
    </row>
    <row r="72" spans="1:2" x14ac:dyDescent="0.2">
      <c r="A72" s="3">
        <v>5</v>
      </c>
      <c r="B72" s="4">
        <v>10</v>
      </c>
    </row>
    <row r="73" spans="1:2" x14ac:dyDescent="0.2">
      <c r="A73" s="3">
        <v>5</v>
      </c>
      <c r="B73" s="4">
        <v>11</v>
      </c>
    </row>
    <row r="74" spans="1:2" x14ac:dyDescent="0.2">
      <c r="A74" s="3">
        <v>5</v>
      </c>
      <c r="B74" s="4">
        <v>12</v>
      </c>
    </row>
    <row r="75" spans="1:2" x14ac:dyDescent="0.2">
      <c r="A75" s="3">
        <v>5</v>
      </c>
      <c r="B75" s="4">
        <v>13</v>
      </c>
    </row>
    <row r="76" spans="1:2" x14ac:dyDescent="0.2">
      <c r="A76" s="3">
        <v>5</v>
      </c>
      <c r="B76" s="4">
        <v>14</v>
      </c>
    </row>
    <row r="77" spans="1:2" x14ac:dyDescent="0.2">
      <c r="A77" s="3">
        <v>5</v>
      </c>
      <c r="B77" s="4">
        <v>15</v>
      </c>
    </row>
    <row r="78" spans="1:2" x14ac:dyDescent="0.2">
      <c r="A78" s="3">
        <v>5</v>
      </c>
      <c r="B78" s="4">
        <v>16</v>
      </c>
    </row>
    <row r="79" spans="1:2" x14ac:dyDescent="0.2">
      <c r="A79" s="3">
        <v>5</v>
      </c>
      <c r="B79" s="4">
        <v>17</v>
      </c>
    </row>
    <row r="80" spans="1:2" x14ac:dyDescent="0.2">
      <c r="A80" s="3">
        <v>5</v>
      </c>
      <c r="B80" s="4">
        <v>18</v>
      </c>
    </row>
    <row r="81" spans="1:2" x14ac:dyDescent="0.2">
      <c r="A81" s="3">
        <v>5</v>
      </c>
      <c r="B81" s="4">
        <v>19</v>
      </c>
    </row>
    <row r="82" spans="1:2" x14ac:dyDescent="0.2">
      <c r="A82" s="3">
        <v>5</v>
      </c>
      <c r="B82" s="4">
        <v>20</v>
      </c>
    </row>
    <row r="83" spans="1:2" x14ac:dyDescent="0.2">
      <c r="A83" s="3">
        <v>5</v>
      </c>
      <c r="B83" s="4">
        <v>21</v>
      </c>
    </row>
    <row r="84" spans="1:2" x14ac:dyDescent="0.2">
      <c r="A84" s="3">
        <v>5</v>
      </c>
      <c r="B84" s="4">
        <v>22</v>
      </c>
    </row>
    <row r="85" spans="1:2" x14ac:dyDescent="0.2">
      <c r="A85" s="3">
        <v>5</v>
      </c>
      <c r="B85" s="4">
        <v>23</v>
      </c>
    </row>
    <row r="86" spans="1:2" x14ac:dyDescent="0.2">
      <c r="A86" s="3">
        <v>5</v>
      </c>
      <c r="B86" s="4">
        <v>24</v>
      </c>
    </row>
    <row r="87" spans="1:2" x14ac:dyDescent="0.2">
      <c r="A87" s="3">
        <v>5</v>
      </c>
      <c r="B87" s="4">
        <v>25</v>
      </c>
    </row>
    <row r="88" spans="1:2" x14ac:dyDescent="0.2">
      <c r="A88" s="3">
        <v>5</v>
      </c>
      <c r="B88" s="4">
        <v>26</v>
      </c>
    </row>
    <row r="89" spans="1:2" x14ac:dyDescent="0.2">
      <c r="A89" s="3">
        <v>5</v>
      </c>
      <c r="B89" s="4">
        <v>27</v>
      </c>
    </row>
    <row r="90" spans="1:2" x14ac:dyDescent="0.2">
      <c r="A90" s="3">
        <v>5</v>
      </c>
      <c r="B90" s="4">
        <v>28</v>
      </c>
    </row>
    <row r="91" spans="1:2" x14ac:dyDescent="0.2">
      <c r="A91" s="3">
        <v>5</v>
      </c>
      <c r="B91" s="4">
        <v>29</v>
      </c>
    </row>
    <row r="92" spans="1:2" x14ac:dyDescent="0.2">
      <c r="A92" s="3">
        <v>5</v>
      </c>
      <c r="B92" s="4">
        <v>30</v>
      </c>
    </row>
    <row r="93" spans="1:2" x14ac:dyDescent="0.2">
      <c r="A93" s="3">
        <v>5</v>
      </c>
      <c r="B93" s="4">
        <v>31</v>
      </c>
    </row>
    <row r="94" spans="1:2" x14ac:dyDescent="0.2">
      <c r="A94" s="3">
        <v>5</v>
      </c>
      <c r="B94" s="4">
        <v>32</v>
      </c>
    </row>
    <row r="95" spans="1:2" x14ac:dyDescent="0.2">
      <c r="A95" s="3">
        <v>5</v>
      </c>
      <c r="B95" s="4">
        <v>33</v>
      </c>
    </row>
    <row r="96" spans="1:2" x14ac:dyDescent="0.2">
      <c r="A96" s="3">
        <v>5</v>
      </c>
      <c r="B96" s="4">
        <v>34</v>
      </c>
    </row>
    <row r="97" spans="1:2" x14ac:dyDescent="0.2">
      <c r="A97" s="3">
        <v>5</v>
      </c>
      <c r="B97" s="4">
        <v>35</v>
      </c>
    </row>
    <row r="98" spans="1:2" x14ac:dyDescent="0.2">
      <c r="A98" s="3">
        <v>5</v>
      </c>
      <c r="B98" s="4">
        <v>36</v>
      </c>
    </row>
    <row r="99" spans="1:2" x14ac:dyDescent="0.2">
      <c r="A99" s="3">
        <v>5</v>
      </c>
      <c r="B99" s="4">
        <v>37</v>
      </c>
    </row>
    <row r="100" spans="1:2" x14ac:dyDescent="0.2">
      <c r="A100" s="3">
        <v>5</v>
      </c>
      <c r="B100" s="4">
        <v>38</v>
      </c>
    </row>
    <row r="101" spans="1:2" x14ac:dyDescent="0.2">
      <c r="A101" s="3">
        <v>5</v>
      </c>
      <c r="B101" s="4">
        <v>39</v>
      </c>
    </row>
  </sheetData>
  <sortState xmlns:xlrd2="http://schemas.microsoft.com/office/spreadsheetml/2017/richdata2" ref="A2:A97">
    <sortCondition ref="A1:A9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IDENTITAS RESPONDEN</vt:lpstr>
      <vt:lpstr>USABILITY</vt:lpstr>
      <vt:lpstr>Information Quality</vt:lpstr>
      <vt:lpstr>Interaction Quality</vt:lpstr>
      <vt:lpstr>Overall Impressiion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GHEA DEVI RAHMADANI</dc:creator>
  <cp:lastModifiedBy>GHEA DEVI RAHMADANI</cp:lastModifiedBy>
  <dcterms:created xsi:type="dcterms:W3CDTF">2023-07-10T14:30:08Z</dcterms:created>
  <dcterms:modified xsi:type="dcterms:W3CDTF">2023-07-24T00:05:03Z</dcterms:modified>
</cp:coreProperties>
</file>