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1075" windowHeight="92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V9" i="1" l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8" i="1"/>
</calcChain>
</file>

<file path=xl/sharedStrings.xml><?xml version="1.0" encoding="utf-8"?>
<sst xmlns="http://schemas.openxmlformats.org/spreadsheetml/2006/main" count="49" uniqueCount="44">
  <si>
    <t>HASIL TABULASI DATA PERUSAHAAN PERBANKAN TAHUN 2019-2021</t>
  </si>
  <si>
    <t>VERA ARDANA PUTRI</t>
  </si>
  <si>
    <t>192010300181 Akuntansi B3</t>
  </si>
  <si>
    <t>No</t>
  </si>
  <si>
    <t>Perusahaan</t>
  </si>
  <si>
    <t>Tahun</t>
  </si>
  <si>
    <t>ERM</t>
  </si>
  <si>
    <t>STRUKTUR MODAL</t>
  </si>
  <si>
    <t>UMUR PERUSAHAAN</t>
  </si>
  <si>
    <t>UKURAN PERUSAHAAN</t>
  </si>
  <si>
    <t>NILAI PERUSAHAAN</t>
  </si>
  <si>
    <t>Menerapkan ERM/Tidak Menerapkan ERM</t>
  </si>
  <si>
    <t>Yang Harus di terapkan</t>
  </si>
  <si>
    <t>Hasil</t>
  </si>
  <si>
    <t>Total Hutang  (liabilitas)</t>
  </si>
  <si>
    <t>Total Modal (ekuitas)</t>
  </si>
  <si>
    <t>TAHUN SAMPEL</t>
  </si>
  <si>
    <t>TAHUN BERDIRI</t>
  </si>
  <si>
    <t>HASIL</t>
  </si>
  <si>
    <t>Total Aset</t>
  </si>
  <si>
    <t>Ln</t>
  </si>
  <si>
    <t>Jumlah Saham Yang Beredar</t>
  </si>
  <si>
    <t>Harga Pasar Per Saham</t>
  </si>
  <si>
    <t>Market Value Of Equity</t>
  </si>
  <si>
    <t>BBCA</t>
  </si>
  <si>
    <t>BBRI</t>
  </si>
  <si>
    <t>BBNI</t>
  </si>
  <si>
    <t>BMRI</t>
  </si>
  <si>
    <t>BRIS</t>
  </si>
  <si>
    <t>BBTN</t>
  </si>
  <si>
    <t>BJTM</t>
  </si>
  <si>
    <t>BTPS</t>
  </si>
  <si>
    <t>BJBR</t>
  </si>
  <si>
    <t>BABP</t>
  </si>
  <si>
    <t>BNGA</t>
  </si>
  <si>
    <t>BACA</t>
  </si>
  <si>
    <t>BDMN</t>
  </si>
  <si>
    <t>BGTG</t>
  </si>
  <si>
    <t>BNLI</t>
  </si>
  <si>
    <t>BNBA</t>
  </si>
  <si>
    <t>BNII</t>
  </si>
  <si>
    <t>BTPN</t>
  </si>
  <si>
    <t>PNBN</t>
  </si>
  <si>
    <t>MEGA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</si>
</sst>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&quot;Rp&quot;#,##0"/>
  </numFmts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2"/>
      <name val="Cambria"/>
      <family val="1"/>
      <charset val="163"/>
      <scheme val="major"/>
    </font>
    <font>
      <sz val="12"/>
      <color theme="1"/>
      <name val="Cambria"/>
      <family val="1"/>
      <charset val="163"/>
      <scheme val="major"/>
    </font>
    <font>
      <b/>
      <sz val="12"/>
      <color theme="1"/>
      <name val="Cambria"/>
      <family val="1"/>
      <charset val="163"/>
      <scheme val="major"/>
    </font>
    <font>
      <sz val="12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1" fontId="4" fillId="0" borderId="1" xfId="1" applyFont="1" applyFill="1" applyBorder="1" applyAlignment="1">
      <alignment horizontal="center" vertical="center"/>
    </xf>
    <xf numFmtId="41" fontId="4" fillId="0" borderId="1" xfId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1" fontId="3" fillId="0" borderId="1" xfId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41" fontId="3" fillId="0" borderId="1" xfId="1" quotePrefix="1" applyFont="1" applyFill="1" applyBorder="1" applyAlignment="1">
      <alignment horizontal="center"/>
    </xf>
    <xf numFmtId="41" fontId="2" fillId="0" borderId="1" xfId="1" applyFont="1" applyFill="1" applyBorder="1" applyAlignment="1">
      <alignment horizontal="center"/>
    </xf>
    <xf numFmtId="41" fontId="3" fillId="0" borderId="1" xfId="1" applyFont="1" applyFill="1" applyBorder="1"/>
    <xf numFmtId="0" fontId="3" fillId="0" borderId="1" xfId="0" applyFont="1" applyFill="1" applyBorder="1" applyAlignment="1">
      <alignment horizontal="center" vertical="center"/>
    </xf>
    <xf numFmtId="41" fontId="3" fillId="0" borderId="0" xfId="1" applyFont="1" applyFill="1" applyAlignment="1"/>
    <xf numFmtId="41" fontId="3" fillId="0" borderId="0" xfId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41" fontId="3" fillId="0" borderId="0" xfId="1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 vertical="center" wrapText="1"/>
    </xf>
    <xf numFmtId="41" fontId="3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0" xfId="0" applyFont="1" applyFill="1" applyAlignment="1">
      <alignment vertical="center"/>
    </xf>
    <xf numFmtId="41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1" fontId="4" fillId="0" borderId="1" xfId="1" applyFont="1" applyFill="1" applyBorder="1" applyAlignment="1">
      <alignment horizontal="center" vertical="center"/>
    </xf>
    <xf numFmtId="164" fontId="0" fillId="0" borderId="0" xfId="0" applyNumberFormat="1"/>
    <xf numFmtId="41" fontId="0" fillId="0" borderId="0" xfId="0" applyNumberFormat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59"/>
  <sheetViews>
    <sheetView showGridLines="0" tabSelected="1" topLeftCell="L1" workbookViewId="0">
      <selection activeCell="O4" sqref="O4"/>
    </sheetView>
  </sheetViews>
  <sheetFormatPr defaultRowHeight="15" x14ac:dyDescent="0.25"/>
  <cols>
    <col min="5" max="5" width="9.28515625" customWidth="1"/>
    <col min="8" max="8" width="26.28515625" bestFit="1" customWidth="1"/>
    <col min="9" max="9" width="24.42578125" bestFit="1" customWidth="1"/>
    <col min="14" max="14" width="26.28515625" bestFit="1" customWidth="1"/>
    <col min="16" max="16" width="20" bestFit="1" customWidth="1"/>
    <col min="18" max="18" width="24.42578125" customWidth="1"/>
    <col min="19" max="21" width="26.28515625" bestFit="1" customWidth="1"/>
  </cols>
  <sheetData>
    <row r="2" spans="2:22" ht="15.75" x14ac:dyDescent="0.25">
      <c r="B2" s="26" t="s">
        <v>0</v>
      </c>
      <c r="C2" s="26"/>
      <c r="D2" s="26"/>
      <c r="E2" s="26"/>
      <c r="F2" s="26"/>
      <c r="G2" s="26"/>
      <c r="H2" s="2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2:22" ht="15.75" x14ac:dyDescent="0.25">
      <c r="B3" s="26" t="s">
        <v>1</v>
      </c>
      <c r="C3" s="26"/>
      <c r="D3" s="26"/>
      <c r="E3" s="26"/>
      <c r="F3" s="26"/>
      <c r="G3" s="26"/>
      <c r="H3" s="26"/>
      <c r="I3" s="1"/>
      <c r="J3" s="1"/>
      <c r="K3" s="1"/>
      <c r="L3" s="1"/>
      <c r="M3" s="1"/>
      <c r="N3" s="1"/>
      <c r="O3" s="1"/>
      <c r="P3" s="1"/>
      <c r="Q3" s="1"/>
      <c r="R3" s="1"/>
      <c r="S3" s="40"/>
      <c r="T3" s="1"/>
      <c r="U3" s="1"/>
      <c r="V3" s="1"/>
    </row>
    <row r="4" spans="2:22" ht="15.75" x14ac:dyDescent="0.25">
      <c r="B4" s="26" t="s">
        <v>2</v>
      </c>
      <c r="C4" s="26"/>
      <c r="D4" s="26"/>
      <c r="E4" s="26"/>
      <c r="F4" s="26"/>
      <c r="G4" s="26"/>
      <c r="H4" s="26"/>
      <c r="I4" s="1"/>
      <c r="J4" s="1"/>
      <c r="K4" s="1"/>
      <c r="L4" s="1"/>
      <c r="M4" s="1"/>
      <c r="N4" s="1"/>
      <c r="O4" s="1"/>
      <c r="P4" s="1"/>
      <c r="Q4" s="1"/>
      <c r="R4" s="39"/>
      <c r="S4" s="1"/>
      <c r="T4" s="1"/>
      <c r="U4" s="1"/>
      <c r="V4" s="1"/>
    </row>
    <row r="6" spans="2:22" ht="15.75" x14ac:dyDescent="0.25">
      <c r="B6" s="35" t="s">
        <v>3</v>
      </c>
      <c r="C6" s="36" t="s">
        <v>4</v>
      </c>
      <c r="D6" s="35" t="s">
        <v>5</v>
      </c>
      <c r="E6" s="32" t="s">
        <v>6</v>
      </c>
      <c r="F6" s="33"/>
      <c r="G6" s="34"/>
      <c r="H6" s="38" t="s">
        <v>7</v>
      </c>
      <c r="I6" s="38"/>
      <c r="J6" s="38"/>
      <c r="K6" s="28" t="s">
        <v>8</v>
      </c>
      <c r="L6" s="28"/>
      <c r="M6" s="28"/>
      <c r="N6" s="28" t="s">
        <v>9</v>
      </c>
      <c r="O6" s="28"/>
      <c r="P6" s="22"/>
      <c r="Q6" s="22"/>
      <c r="R6" s="29" t="s">
        <v>10</v>
      </c>
      <c r="S6" s="30"/>
      <c r="T6" s="30"/>
      <c r="U6" s="30"/>
      <c r="V6" s="31"/>
    </row>
    <row r="7" spans="2:22" ht="110.25" x14ac:dyDescent="0.25">
      <c r="B7" s="35"/>
      <c r="C7" s="37"/>
      <c r="D7" s="35"/>
      <c r="E7" s="20" t="s">
        <v>11</v>
      </c>
      <c r="F7" s="20" t="s">
        <v>12</v>
      </c>
      <c r="G7" s="20" t="s">
        <v>13</v>
      </c>
      <c r="H7" s="5" t="s">
        <v>14</v>
      </c>
      <c r="I7" s="5" t="s">
        <v>15</v>
      </c>
      <c r="J7" s="6" t="s">
        <v>13</v>
      </c>
      <c r="K7" s="20" t="s">
        <v>16</v>
      </c>
      <c r="L7" s="20" t="s">
        <v>17</v>
      </c>
      <c r="M7" s="3" t="s">
        <v>18</v>
      </c>
      <c r="N7" s="4" t="s">
        <v>19</v>
      </c>
      <c r="O7" s="6" t="s">
        <v>20</v>
      </c>
      <c r="P7" s="23" t="s">
        <v>21</v>
      </c>
      <c r="Q7" s="23" t="s">
        <v>22</v>
      </c>
      <c r="R7" s="23" t="s">
        <v>23</v>
      </c>
      <c r="S7" s="23" t="s">
        <v>14</v>
      </c>
      <c r="T7" s="6" t="s">
        <v>13</v>
      </c>
      <c r="U7" s="6" t="s">
        <v>19</v>
      </c>
      <c r="V7" s="6" t="s">
        <v>13</v>
      </c>
    </row>
    <row r="8" spans="2:22" ht="15.75" x14ac:dyDescent="0.25">
      <c r="B8" s="7">
        <v>1</v>
      </c>
      <c r="C8" s="2" t="s">
        <v>24</v>
      </c>
      <c r="D8" s="7">
        <v>2019</v>
      </c>
      <c r="E8" s="25">
        <v>19</v>
      </c>
      <c r="F8" s="7">
        <v>25</v>
      </c>
      <c r="G8" s="21">
        <f>E8/F8</f>
        <v>0.76</v>
      </c>
      <c r="H8" s="8">
        <v>740067127000000</v>
      </c>
      <c r="I8" s="8">
        <v>174143156000000</v>
      </c>
      <c r="J8" s="9">
        <f>H8/I8</f>
        <v>4.2497629191927588</v>
      </c>
      <c r="K8" s="7">
        <v>2019</v>
      </c>
      <c r="L8" s="13">
        <v>1955</v>
      </c>
      <c r="M8" s="13">
        <f>K8-L8</f>
        <v>64</v>
      </c>
      <c r="N8" s="24">
        <v>918989312000000</v>
      </c>
      <c r="O8" s="21">
        <f>LN(N8)</f>
        <v>34.454295608183962</v>
      </c>
      <c r="P8" s="27">
        <v>24655010000</v>
      </c>
      <c r="Q8" s="27">
        <v>6685</v>
      </c>
      <c r="R8" s="27">
        <f>P8*Q8</f>
        <v>164818741850000</v>
      </c>
      <c r="S8" s="27">
        <v>740067127000000</v>
      </c>
      <c r="T8" s="27">
        <f>R8+S8</f>
        <v>904885868850000</v>
      </c>
      <c r="U8" s="27">
        <v>918989312000000</v>
      </c>
      <c r="V8" s="21">
        <f>T8/U8</f>
        <v>0.98465331101696207</v>
      </c>
    </row>
    <row r="9" spans="2:22" ht="15.75" x14ac:dyDescent="0.25">
      <c r="B9" s="7"/>
      <c r="C9" s="2"/>
      <c r="D9" s="7">
        <v>2020</v>
      </c>
      <c r="E9" s="25">
        <v>18</v>
      </c>
      <c r="F9" s="7">
        <v>25</v>
      </c>
      <c r="G9" s="21">
        <f t="shared" ref="G9:G67" si="0">E9/F9</f>
        <v>0.72</v>
      </c>
      <c r="H9" s="8">
        <v>885537919000000</v>
      </c>
      <c r="I9" s="8">
        <v>184714709000000</v>
      </c>
      <c r="J9" s="9">
        <f>H9/I9</f>
        <v>4.7940844765102062</v>
      </c>
      <c r="K9" s="7">
        <v>2020</v>
      </c>
      <c r="L9" s="13">
        <v>1955</v>
      </c>
      <c r="M9" s="13">
        <f t="shared" ref="M9:M67" si="1">K9-L9</f>
        <v>65</v>
      </c>
      <c r="N9" s="24">
        <v>1075570256000000</v>
      </c>
      <c r="O9" s="21">
        <f t="shared" ref="O9:O67" si="2">LN(N9)</f>
        <v>34.611627386538146</v>
      </c>
      <c r="P9" s="27">
        <v>24655010000</v>
      </c>
      <c r="Q9" s="27">
        <v>6770</v>
      </c>
      <c r="R9" s="27">
        <f t="shared" ref="R9:R67" si="3">P9*Q9</f>
        <v>166914417700000</v>
      </c>
      <c r="S9" s="27">
        <v>885537919000000</v>
      </c>
      <c r="T9" s="27">
        <f t="shared" ref="T9:T67" si="4">R9+S9</f>
        <v>1052452336700000</v>
      </c>
      <c r="U9" s="27">
        <v>1075570256000000</v>
      </c>
      <c r="V9" s="21">
        <f t="shared" ref="V9:V67" si="5">T9/U9</f>
        <v>0.97850636053661932</v>
      </c>
    </row>
    <row r="10" spans="2:22" ht="15.75" x14ac:dyDescent="0.25">
      <c r="B10" s="7"/>
      <c r="C10" s="2"/>
      <c r="D10" s="7">
        <v>2021</v>
      </c>
      <c r="E10" s="25">
        <v>20</v>
      </c>
      <c r="F10" s="7">
        <v>25</v>
      </c>
      <c r="G10" s="21">
        <f t="shared" si="0"/>
        <v>0.8</v>
      </c>
      <c r="H10" s="10">
        <v>1019773758000000</v>
      </c>
      <c r="I10" s="10">
        <v>202848934000000</v>
      </c>
      <c r="J10" s="9">
        <f t="shared" ref="J9:J67" si="6">H10/I10</f>
        <v>5.0272571705996736</v>
      </c>
      <c r="K10" s="7">
        <v>2021</v>
      </c>
      <c r="L10" s="13">
        <v>1955</v>
      </c>
      <c r="M10" s="13">
        <f t="shared" si="1"/>
        <v>66</v>
      </c>
      <c r="N10" s="24">
        <v>1228344680000000</v>
      </c>
      <c r="O10" s="21">
        <f t="shared" si="2"/>
        <v>34.744443869290329</v>
      </c>
      <c r="P10" s="27">
        <v>123275050000</v>
      </c>
      <c r="Q10" s="27">
        <v>7300</v>
      </c>
      <c r="R10" s="27">
        <f t="shared" si="3"/>
        <v>899907865000000</v>
      </c>
      <c r="S10" s="27">
        <v>1019773758000000</v>
      </c>
      <c r="T10" s="27">
        <f t="shared" si="4"/>
        <v>1919681623000000</v>
      </c>
      <c r="U10" s="27">
        <v>1228344680000000</v>
      </c>
      <c r="V10" s="21">
        <f t="shared" si="5"/>
        <v>1.5628199920237371</v>
      </c>
    </row>
    <row r="11" spans="2:22" ht="15.75" x14ac:dyDescent="0.25">
      <c r="B11" s="7">
        <v>2</v>
      </c>
      <c r="C11" s="2" t="s">
        <v>25</v>
      </c>
      <c r="D11" s="7">
        <v>2019</v>
      </c>
      <c r="E11" s="25">
        <v>16</v>
      </c>
      <c r="F11" s="7">
        <v>25</v>
      </c>
      <c r="G11" s="21">
        <f t="shared" si="0"/>
        <v>0.64</v>
      </c>
      <c r="H11" s="8">
        <v>1183155672000000</v>
      </c>
      <c r="I11" s="8">
        <v>208784334000000</v>
      </c>
      <c r="J11" s="9">
        <f t="shared" si="6"/>
        <v>5.6668795466234547</v>
      </c>
      <c r="K11" s="7">
        <v>2019</v>
      </c>
      <c r="L11" s="13">
        <v>1895</v>
      </c>
      <c r="M11" s="13">
        <f t="shared" si="1"/>
        <v>124</v>
      </c>
      <c r="N11" s="24">
        <v>1416758840000000</v>
      </c>
      <c r="O11" s="21">
        <f t="shared" si="2"/>
        <v>34.88714815059177</v>
      </c>
      <c r="P11" s="27">
        <v>123345810000</v>
      </c>
      <c r="Q11" s="27">
        <v>4400</v>
      </c>
      <c r="R11" s="27">
        <f t="shared" si="3"/>
        <v>542721564000000</v>
      </c>
      <c r="S11" s="27">
        <v>1183155672000000</v>
      </c>
      <c r="T11" s="27">
        <f t="shared" si="4"/>
        <v>1725877236000000</v>
      </c>
      <c r="U11" s="27">
        <v>1416758840000000</v>
      </c>
      <c r="V11" s="21">
        <f t="shared" si="5"/>
        <v>1.2181870246879842</v>
      </c>
    </row>
    <row r="12" spans="2:22" ht="15.75" x14ac:dyDescent="0.25">
      <c r="B12" s="7"/>
      <c r="C12" s="2"/>
      <c r="D12" s="7">
        <v>2020</v>
      </c>
      <c r="E12" s="25">
        <v>17</v>
      </c>
      <c r="F12" s="7">
        <v>25</v>
      </c>
      <c r="G12" s="21">
        <f t="shared" si="0"/>
        <v>0.68</v>
      </c>
      <c r="H12" s="8">
        <v>1278346276000000</v>
      </c>
      <c r="I12" s="8">
        <v>199911376000000</v>
      </c>
      <c r="J12" s="9">
        <f t="shared" si="6"/>
        <v>6.3945649396160427</v>
      </c>
      <c r="K12" s="7">
        <v>2020</v>
      </c>
      <c r="L12" s="13">
        <v>1895</v>
      </c>
      <c r="M12" s="13">
        <f t="shared" si="1"/>
        <v>125</v>
      </c>
      <c r="N12" s="24">
        <v>1511804628000000</v>
      </c>
      <c r="O12" s="21">
        <f t="shared" si="2"/>
        <v>34.952080450033428</v>
      </c>
      <c r="P12" s="27">
        <v>123345810000</v>
      </c>
      <c r="Q12" s="27">
        <v>4170</v>
      </c>
      <c r="R12" s="27">
        <f t="shared" si="3"/>
        <v>514352027700000</v>
      </c>
      <c r="S12" s="27">
        <v>1278346276000000</v>
      </c>
      <c r="T12" s="27">
        <f t="shared" si="4"/>
        <v>1792698303700000</v>
      </c>
      <c r="U12" s="27">
        <v>1511804628000000</v>
      </c>
      <c r="V12" s="21">
        <f t="shared" si="5"/>
        <v>1.1858002485887349</v>
      </c>
    </row>
    <row r="13" spans="2:22" ht="15.75" x14ac:dyDescent="0.25">
      <c r="B13" s="7"/>
      <c r="C13" s="2"/>
      <c r="D13" s="7">
        <v>2021</v>
      </c>
      <c r="E13" s="25">
        <v>18</v>
      </c>
      <c r="F13" s="7">
        <v>25</v>
      </c>
      <c r="G13" s="21">
        <f t="shared" si="0"/>
        <v>0.72</v>
      </c>
      <c r="H13" s="8">
        <v>1386310930000000</v>
      </c>
      <c r="I13" s="8">
        <v>291786804000000</v>
      </c>
      <c r="J13" s="9">
        <f t="shared" si="6"/>
        <v>4.7511090666046707</v>
      </c>
      <c r="K13" s="7">
        <v>2021</v>
      </c>
      <c r="L13" s="13">
        <v>1895</v>
      </c>
      <c r="M13" s="13">
        <f t="shared" si="1"/>
        <v>126</v>
      </c>
      <c r="N13" s="24">
        <v>1678097734000000</v>
      </c>
      <c r="O13" s="21">
        <f t="shared" si="2"/>
        <v>35.056437245598062</v>
      </c>
      <c r="P13" s="27">
        <v>151558678941</v>
      </c>
      <c r="Q13" s="27">
        <v>4110</v>
      </c>
      <c r="R13" s="27">
        <f t="shared" si="3"/>
        <v>622906170447510</v>
      </c>
      <c r="S13" s="27">
        <v>1386310930000000</v>
      </c>
      <c r="T13" s="27">
        <f t="shared" si="4"/>
        <v>2009217100447510</v>
      </c>
      <c r="U13" s="27">
        <v>1678097734000000</v>
      </c>
      <c r="V13" s="21">
        <f t="shared" si="5"/>
        <v>1.1973182847093398</v>
      </c>
    </row>
    <row r="14" spans="2:22" ht="15.75" x14ac:dyDescent="0.25">
      <c r="B14" s="7">
        <v>3</v>
      </c>
      <c r="C14" s="2" t="s">
        <v>26</v>
      </c>
      <c r="D14" s="7">
        <v>2019</v>
      </c>
      <c r="E14" s="25">
        <v>18</v>
      </c>
      <c r="F14" s="7">
        <v>25</v>
      </c>
      <c r="G14" s="21">
        <f t="shared" si="0"/>
        <v>0.72</v>
      </c>
      <c r="H14" s="8">
        <v>688489442000000</v>
      </c>
      <c r="I14" s="8">
        <v>125003948000000</v>
      </c>
      <c r="J14" s="9">
        <f t="shared" si="6"/>
        <v>5.5077415794899531</v>
      </c>
      <c r="K14" s="7">
        <v>2019</v>
      </c>
      <c r="L14" s="13">
        <v>1946</v>
      </c>
      <c r="M14" s="13">
        <f t="shared" si="1"/>
        <v>73</v>
      </c>
      <c r="N14" s="24">
        <v>845605208000000</v>
      </c>
      <c r="O14" s="21">
        <f t="shared" si="2"/>
        <v>34.371073709406005</v>
      </c>
      <c r="P14" s="27">
        <v>18648656458</v>
      </c>
      <c r="Q14" s="27">
        <v>7850</v>
      </c>
      <c r="R14" s="27">
        <f t="shared" si="3"/>
        <v>146391953195300</v>
      </c>
      <c r="S14" s="27">
        <v>688489442000000</v>
      </c>
      <c r="T14" s="27">
        <f t="shared" si="4"/>
        <v>834881395195300</v>
      </c>
      <c r="U14" s="27">
        <v>845605208000000</v>
      </c>
      <c r="V14" s="21">
        <f t="shared" si="5"/>
        <v>0.98731818027698337</v>
      </c>
    </row>
    <row r="15" spans="2:22" ht="15.75" x14ac:dyDescent="0.25">
      <c r="B15" s="7"/>
      <c r="C15" s="2"/>
      <c r="D15" s="7">
        <v>2020</v>
      </c>
      <c r="E15" s="25">
        <v>18</v>
      </c>
      <c r="F15" s="7">
        <v>25</v>
      </c>
      <c r="G15" s="21">
        <f t="shared" si="0"/>
        <v>0.72</v>
      </c>
      <c r="H15" s="8">
        <v>746235663000000</v>
      </c>
      <c r="I15" s="8">
        <v>112872199000000</v>
      </c>
      <c r="J15" s="9">
        <f t="shared" si="6"/>
        <v>6.6113327250760836</v>
      </c>
      <c r="K15" s="7">
        <v>2020</v>
      </c>
      <c r="L15" s="13">
        <v>1946</v>
      </c>
      <c r="M15" s="13">
        <f t="shared" si="1"/>
        <v>74</v>
      </c>
      <c r="N15" s="24">
        <v>891337425000000</v>
      </c>
      <c r="O15" s="21">
        <f t="shared" si="2"/>
        <v>34.423744175412914</v>
      </c>
      <c r="P15" s="27">
        <v>18648656458</v>
      </c>
      <c r="Q15" s="27">
        <v>6175</v>
      </c>
      <c r="R15" s="27">
        <f t="shared" si="3"/>
        <v>115155453628150</v>
      </c>
      <c r="S15" s="27">
        <v>746235663000000</v>
      </c>
      <c r="T15" s="27">
        <f t="shared" si="4"/>
        <v>861391116628150</v>
      </c>
      <c r="U15" s="27">
        <v>891337425000000</v>
      </c>
      <c r="V15" s="21">
        <f t="shared" si="5"/>
        <v>0.96640294962163176</v>
      </c>
    </row>
    <row r="16" spans="2:22" ht="15.75" x14ac:dyDescent="0.25">
      <c r="B16" s="7"/>
      <c r="C16" s="2"/>
      <c r="D16" s="7">
        <v>2021</v>
      </c>
      <c r="E16" s="25">
        <v>20</v>
      </c>
      <c r="F16" s="7">
        <v>25</v>
      </c>
      <c r="G16" s="21">
        <f t="shared" si="0"/>
        <v>0.8</v>
      </c>
      <c r="H16" s="8">
        <v>838317715000000</v>
      </c>
      <c r="I16" s="8">
        <v>126519977000000</v>
      </c>
      <c r="J16" s="9">
        <f t="shared" si="6"/>
        <v>6.6259711302350297</v>
      </c>
      <c r="K16" s="7">
        <v>2021</v>
      </c>
      <c r="L16" s="13">
        <v>1946</v>
      </c>
      <c r="M16" s="13">
        <f t="shared" si="1"/>
        <v>75</v>
      </c>
      <c r="N16" s="24">
        <v>964837692000000</v>
      </c>
      <c r="O16" s="21">
        <f t="shared" si="2"/>
        <v>34.502981008302548</v>
      </c>
      <c r="P16" s="27">
        <v>18648656458</v>
      </c>
      <c r="Q16" s="27">
        <v>6750</v>
      </c>
      <c r="R16" s="27">
        <f t="shared" si="3"/>
        <v>125878431091500</v>
      </c>
      <c r="S16" s="27">
        <v>838317715000000</v>
      </c>
      <c r="T16" s="27">
        <f t="shared" si="4"/>
        <v>964196146091500</v>
      </c>
      <c r="U16" s="27">
        <v>964837692000000</v>
      </c>
      <c r="V16" s="21">
        <f t="shared" si="5"/>
        <v>0.99933507374989661</v>
      </c>
    </row>
    <row r="17" spans="2:22" ht="15.75" x14ac:dyDescent="0.25">
      <c r="B17" s="7">
        <v>4</v>
      </c>
      <c r="C17" s="2" t="s">
        <v>27</v>
      </c>
      <c r="D17" s="7">
        <v>2019</v>
      </c>
      <c r="E17" s="25">
        <v>23</v>
      </c>
      <c r="F17" s="7">
        <v>25</v>
      </c>
      <c r="G17" s="21">
        <f t="shared" si="0"/>
        <v>0.92</v>
      </c>
      <c r="H17" s="8">
        <v>1025749580000000</v>
      </c>
      <c r="I17" s="8">
        <v>209034525000000</v>
      </c>
      <c r="J17" s="9">
        <f t="shared" si="6"/>
        <v>4.9070821195685257</v>
      </c>
      <c r="K17" s="7">
        <v>2019</v>
      </c>
      <c r="L17" s="13">
        <v>1988</v>
      </c>
      <c r="M17" s="13">
        <f t="shared" si="1"/>
        <v>31</v>
      </c>
      <c r="N17" s="24">
        <v>1318246335000000</v>
      </c>
      <c r="O17" s="21">
        <f t="shared" si="2"/>
        <v>34.815078714134238</v>
      </c>
      <c r="P17" s="27">
        <v>46666666666</v>
      </c>
      <c r="Q17" s="27">
        <v>7675</v>
      </c>
      <c r="R17" s="27">
        <f t="shared" si="3"/>
        <v>358166666661550</v>
      </c>
      <c r="S17" s="27">
        <v>1025749580000000</v>
      </c>
      <c r="T17" s="27">
        <f t="shared" si="4"/>
        <v>1383916246661550</v>
      </c>
      <c r="U17" s="27">
        <v>1318246335000000</v>
      </c>
      <c r="V17" s="21">
        <f t="shared" si="5"/>
        <v>1.0498161154846297</v>
      </c>
    </row>
    <row r="18" spans="2:22" ht="15.75" x14ac:dyDescent="0.25">
      <c r="B18" s="7"/>
      <c r="C18" s="2"/>
      <c r="D18" s="7">
        <v>2020</v>
      </c>
      <c r="E18" s="25">
        <v>25</v>
      </c>
      <c r="F18" s="7">
        <v>25</v>
      </c>
      <c r="G18" s="21">
        <f t="shared" si="0"/>
        <v>1</v>
      </c>
      <c r="H18" s="8">
        <v>1151267847000000</v>
      </c>
      <c r="I18" s="8">
        <v>193796083000000</v>
      </c>
      <c r="J18" s="9">
        <f t="shared" si="6"/>
        <v>5.9406146356425582</v>
      </c>
      <c r="K18" s="7">
        <v>2020</v>
      </c>
      <c r="L18" s="13">
        <v>1988</v>
      </c>
      <c r="M18" s="13">
        <f t="shared" si="1"/>
        <v>32</v>
      </c>
      <c r="N18" s="24">
        <v>1429334484000000</v>
      </c>
      <c r="O18" s="21">
        <f t="shared" si="2"/>
        <v>34.895985335048067</v>
      </c>
      <c r="P18" s="27">
        <v>46666666666</v>
      </c>
      <c r="Q18" s="27">
        <v>6325</v>
      </c>
      <c r="R18" s="27">
        <f t="shared" si="3"/>
        <v>295166666662450</v>
      </c>
      <c r="S18" s="27">
        <v>1151267847000000</v>
      </c>
      <c r="T18" s="27">
        <f t="shared" si="4"/>
        <v>1446434513662450</v>
      </c>
      <c r="U18" s="27">
        <v>1429334484000000</v>
      </c>
      <c r="V18" s="21">
        <f t="shared" si="5"/>
        <v>1.011963630524463</v>
      </c>
    </row>
    <row r="19" spans="2:22" ht="15.75" x14ac:dyDescent="0.25">
      <c r="B19" s="7"/>
      <c r="C19" s="2"/>
      <c r="D19" s="7">
        <v>2021</v>
      </c>
      <c r="E19" s="25">
        <v>25</v>
      </c>
      <c r="F19" s="7">
        <v>25</v>
      </c>
      <c r="G19" s="21">
        <f t="shared" si="0"/>
        <v>1</v>
      </c>
      <c r="H19" s="8">
        <v>1326592237000000</v>
      </c>
      <c r="I19" s="8">
        <v>222111282000000</v>
      </c>
      <c r="J19" s="9">
        <f t="shared" si="6"/>
        <v>5.9726467969330796</v>
      </c>
      <c r="K19" s="7">
        <v>2021</v>
      </c>
      <c r="L19" s="13">
        <v>1988</v>
      </c>
      <c r="M19" s="13">
        <f t="shared" si="1"/>
        <v>33</v>
      </c>
      <c r="N19" s="24">
        <v>1725611128000000</v>
      </c>
      <c r="O19" s="21">
        <f t="shared" si="2"/>
        <v>35.08435765975414</v>
      </c>
      <c r="P19" s="27">
        <v>46666666666</v>
      </c>
      <c r="Q19" s="27">
        <v>7025</v>
      </c>
      <c r="R19" s="27">
        <f t="shared" si="3"/>
        <v>327833333328650</v>
      </c>
      <c r="S19" s="27">
        <v>1326592237000000</v>
      </c>
      <c r="T19" s="27">
        <f t="shared" si="4"/>
        <v>1654425570328650</v>
      </c>
      <c r="U19" s="27">
        <v>1725611128000000</v>
      </c>
      <c r="V19" s="21">
        <f t="shared" si="5"/>
        <v>0.95874762481750175</v>
      </c>
    </row>
    <row r="20" spans="2:22" ht="15.75" x14ac:dyDescent="0.25">
      <c r="B20" s="7">
        <v>5</v>
      </c>
      <c r="C20" s="2" t="s">
        <v>28</v>
      </c>
      <c r="D20" s="7">
        <v>2019</v>
      </c>
      <c r="E20" s="7">
        <v>22</v>
      </c>
      <c r="F20" s="7">
        <v>25</v>
      </c>
      <c r="G20" s="21">
        <f t="shared" si="0"/>
        <v>0.88</v>
      </c>
      <c r="H20" s="8">
        <v>11880036000000</v>
      </c>
      <c r="I20" s="8">
        <v>5088036000000</v>
      </c>
      <c r="J20" s="9">
        <f t="shared" si="6"/>
        <v>2.334896215356967</v>
      </c>
      <c r="K20" s="7">
        <v>2019</v>
      </c>
      <c r="L20" s="13">
        <v>1969</v>
      </c>
      <c r="M20" s="13">
        <f t="shared" si="1"/>
        <v>50</v>
      </c>
      <c r="N20" s="24">
        <v>43123488000000</v>
      </c>
      <c r="O20" s="21">
        <f t="shared" si="2"/>
        <v>31.395088929795861</v>
      </c>
      <c r="P20" s="27">
        <v>9716113498</v>
      </c>
      <c r="Q20" s="27">
        <v>330</v>
      </c>
      <c r="R20" s="27">
        <f t="shared" si="3"/>
        <v>3206317454340</v>
      </c>
      <c r="S20" s="27">
        <v>11880036000000</v>
      </c>
      <c r="T20" s="27">
        <f t="shared" si="4"/>
        <v>15086353454340</v>
      </c>
      <c r="U20" s="27">
        <v>43123488000000</v>
      </c>
      <c r="V20" s="21">
        <f t="shared" si="5"/>
        <v>0.34984075161870021</v>
      </c>
    </row>
    <row r="21" spans="2:22" ht="15.75" x14ac:dyDescent="0.25">
      <c r="B21" s="7"/>
      <c r="C21" s="2"/>
      <c r="D21" s="7">
        <v>2020</v>
      </c>
      <c r="E21" s="7">
        <v>20</v>
      </c>
      <c r="F21" s="7">
        <v>25</v>
      </c>
      <c r="G21" s="21">
        <f t="shared" si="0"/>
        <v>0.8</v>
      </c>
      <c r="H21" s="8">
        <v>17475112000000</v>
      </c>
      <c r="I21" s="8">
        <v>5444288000000</v>
      </c>
      <c r="J21" s="9">
        <f t="shared" si="6"/>
        <v>3.2098066817919992</v>
      </c>
      <c r="K21" s="7">
        <v>2020</v>
      </c>
      <c r="L21" s="13">
        <v>1969</v>
      </c>
      <c r="M21" s="13">
        <f t="shared" si="1"/>
        <v>51</v>
      </c>
      <c r="N21" s="24">
        <v>57715586000000</v>
      </c>
      <c r="O21" s="21">
        <f t="shared" si="2"/>
        <v>31.686548374283564</v>
      </c>
      <c r="P21" s="27">
        <v>9900508698</v>
      </c>
      <c r="Q21" s="27">
        <v>2250</v>
      </c>
      <c r="R21" s="27">
        <f t="shared" si="3"/>
        <v>22276144570500</v>
      </c>
      <c r="S21" s="27">
        <v>17475112000000</v>
      </c>
      <c r="T21" s="27">
        <f t="shared" si="4"/>
        <v>39751256570500</v>
      </c>
      <c r="U21" s="27">
        <v>57715586000000</v>
      </c>
      <c r="V21" s="21">
        <f t="shared" si="5"/>
        <v>0.68874387882850219</v>
      </c>
    </row>
    <row r="22" spans="2:22" ht="15.75" x14ac:dyDescent="0.25">
      <c r="B22" s="7"/>
      <c r="C22" s="2"/>
      <c r="D22" s="7">
        <v>2021</v>
      </c>
      <c r="E22" s="7">
        <v>23</v>
      </c>
      <c r="F22" s="7">
        <v>25</v>
      </c>
      <c r="G22" s="21">
        <f t="shared" si="0"/>
        <v>0.92</v>
      </c>
      <c r="H22" s="8">
        <v>61886476000000</v>
      </c>
      <c r="I22" s="8">
        <v>25013934000000</v>
      </c>
      <c r="J22" s="9">
        <f t="shared" si="6"/>
        <v>2.4740800867228643</v>
      </c>
      <c r="K22" s="7">
        <v>2021</v>
      </c>
      <c r="L22" s="13">
        <v>1969</v>
      </c>
      <c r="M22" s="13">
        <f t="shared" si="1"/>
        <v>52</v>
      </c>
      <c r="N22" s="24">
        <v>265289081000000</v>
      </c>
      <c r="O22" s="21">
        <f t="shared" si="2"/>
        <v>33.211841219044715</v>
      </c>
      <c r="P22" s="27">
        <v>9716113498</v>
      </c>
      <c r="Q22" s="27">
        <v>1780</v>
      </c>
      <c r="R22" s="27">
        <f t="shared" si="3"/>
        <v>17294682026440</v>
      </c>
      <c r="S22" s="27">
        <v>61886476000000</v>
      </c>
      <c r="T22" s="27">
        <f t="shared" si="4"/>
        <v>79181158026440</v>
      </c>
      <c r="U22" s="27">
        <v>265289081000000</v>
      </c>
      <c r="V22" s="21">
        <f t="shared" si="5"/>
        <v>0.29847122892494771</v>
      </c>
    </row>
    <row r="23" spans="2:22" ht="15.75" x14ac:dyDescent="0.25">
      <c r="B23" s="7">
        <v>6</v>
      </c>
      <c r="C23" s="2" t="s">
        <v>29</v>
      </c>
      <c r="D23" s="7">
        <v>2019</v>
      </c>
      <c r="E23" s="25">
        <v>22</v>
      </c>
      <c r="F23" s="7">
        <v>25</v>
      </c>
      <c r="G23" s="21">
        <f t="shared" si="0"/>
        <v>0.88</v>
      </c>
      <c r="H23" s="8">
        <v>269451682000000</v>
      </c>
      <c r="I23" s="8">
        <v>23836195000000</v>
      </c>
      <c r="J23" s="9">
        <f t="shared" si="6"/>
        <v>11.304307671589362</v>
      </c>
      <c r="K23" s="7">
        <v>2019</v>
      </c>
      <c r="L23" s="13">
        <v>1950</v>
      </c>
      <c r="M23" s="13">
        <f t="shared" si="1"/>
        <v>69</v>
      </c>
      <c r="N23" s="24">
        <v>311776828000000</v>
      </c>
      <c r="O23" s="21">
        <f t="shared" si="2"/>
        <v>33.373308752920799</v>
      </c>
      <c r="P23" s="27">
        <v>10590000000</v>
      </c>
      <c r="Q23" s="27">
        <v>2120</v>
      </c>
      <c r="R23" s="27">
        <f t="shared" si="3"/>
        <v>22450800000000</v>
      </c>
      <c r="S23" s="27">
        <v>269451682000000</v>
      </c>
      <c r="T23" s="27">
        <f t="shared" si="4"/>
        <v>291902482000000</v>
      </c>
      <c r="U23" s="27">
        <v>311776828000000</v>
      </c>
      <c r="V23" s="21">
        <f t="shared" si="5"/>
        <v>0.93625457630225173</v>
      </c>
    </row>
    <row r="24" spans="2:22" ht="15.75" x14ac:dyDescent="0.25">
      <c r="B24" s="7"/>
      <c r="C24" s="2"/>
      <c r="D24" s="7">
        <v>2020</v>
      </c>
      <c r="E24" s="25">
        <v>25</v>
      </c>
      <c r="F24" s="7">
        <v>25</v>
      </c>
      <c r="G24" s="21">
        <f t="shared" si="0"/>
        <v>1</v>
      </c>
      <c r="H24" s="8">
        <v>321376142000000</v>
      </c>
      <c r="I24" s="8">
        <v>19987845000000</v>
      </c>
      <c r="J24" s="9">
        <f t="shared" si="6"/>
        <v>16.078578856299917</v>
      </c>
      <c r="K24" s="7">
        <v>2020</v>
      </c>
      <c r="L24" s="13">
        <v>1950</v>
      </c>
      <c r="M24" s="13">
        <f t="shared" si="1"/>
        <v>70</v>
      </c>
      <c r="N24" s="24">
        <v>361208406000000</v>
      </c>
      <c r="O24" s="21">
        <f t="shared" si="2"/>
        <v>33.520476209625826</v>
      </c>
      <c r="P24" s="27">
        <v>10590000000</v>
      </c>
      <c r="Q24" s="27">
        <v>1725</v>
      </c>
      <c r="R24" s="27">
        <f t="shared" si="3"/>
        <v>18267750000000</v>
      </c>
      <c r="S24" s="27">
        <v>321376142000000</v>
      </c>
      <c r="T24" s="27">
        <f t="shared" si="4"/>
        <v>339643892000000</v>
      </c>
      <c r="U24" s="27">
        <v>361208406000000</v>
      </c>
      <c r="V24" s="21">
        <f t="shared" si="5"/>
        <v>0.9402989696756946</v>
      </c>
    </row>
    <row r="25" spans="2:22" ht="15.75" x14ac:dyDescent="0.25">
      <c r="B25" s="7"/>
      <c r="C25" s="2"/>
      <c r="D25" s="7">
        <v>2021</v>
      </c>
      <c r="E25" s="25">
        <v>22</v>
      </c>
      <c r="F25" s="7">
        <v>25</v>
      </c>
      <c r="G25" s="21">
        <f t="shared" si="0"/>
        <v>0.88</v>
      </c>
      <c r="H25" s="8">
        <v>327693592000000</v>
      </c>
      <c r="I25" s="8">
        <v>21406647000000</v>
      </c>
      <c r="J25" s="9">
        <f t="shared" si="6"/>
        <v>15.308029884362554</v>
      </c>
      <c r="K25" s="7">
        <v>2021</v>
      </c>
      <c r="L25" s="13">
        <v>1950</v>
      </c>
      <c r="M25" s="13">
        <f t="shared" si="1"/>
        <v>71</v>
      </c>
      <c r="N25" s="24">
        <v>371868311000000</v>
      </c>
      <c r="O25" s="21">
        <f t="shared" si="2"/>
        <v>33.54956090483978</v>
      </c>
      <c r="P25" s="27">
        <v>10590000000</v>
      </c>
      <c r="Q25" s="27">
        <v>1730</v>
      </c>
      <c r="R25" s="27">
        <f t="shared" si="3"/>
        <v>18320700000000</v>
      </c>
      <c r="S25" s="27">
        <v>327693592000000</v>
      </c>
      <c r="T25" s="27">
        <f t="shared" si="4"/>
        <v>346014292000000</v>
      </c>
      <c r="U25" s="27">
        <v>371868311000000</v>
      </c>
      <c r="V25" s="21">
        <f t="shared" si="5"/>
        <v>0.93047533700713747</v>
      </c>
    </row>
    <row r="26" spans="2:22" ht="15.75" x14ac:dyDescent="0.25">
      <c r="B26" s="7">
        <v>7</v>
      </c>
      <c r="C26" s="2" t="s">
        <v>30</v>
      </c>
      <c r="D26" s="7">
        <v>2019</v>
      </c>
      <c r="E26" s="25">
        <v>20</v>
      </c>
      <c r="F26" s="7">
        <v>25</v>
      </c>
      <c r="G26" s="21">
        <f t="shared" si="0"/>
        <v>0.8</v>
      </c>
      <c r="H26" s="8">
        <v>65999727000000</v>
      </c>
      <c r="I26" s="8">
        <v>9185652000000</v>
      </c>
      <c r="J26" s="9">
        <f t="shared" si="6"/>
        <v>7.1850889844291945</v>
      </c>
      <c r="K26" s="7">
        <v>2019</v>
      </c>
      <c r="L26" s="13">
        <v>1961</v>
      </c>
      <c r="M26" s="13">
        <f t="shared" si="1"/>
        <v>58</v>
      </c>
      <c r="N26" s="24">
        <v>76715290000000</v>
      </c>
      <c r="O26" s="21">
        <f t="shared" si="2"/>
        <v>31.971122152544083</v>
      </c>
      <c r="P26" s="27">
        <v>14993772982</v>
      </c>
      <c r="Q26" s="27">
        <v>685</v>
      </c>
      <c r="R26" s="27">
        <f t="shared" si="3"/>
        <v>10270734492670</v>
      </c>
      <c r="S26" s="27">
        <v>65999727000000</v>
      </c>
      <c r="T26" s="27">
        <f t="shared" si="4"/>
        <v>76270461492670</v>
      </c>
      <c r="U26" s="27">
        <v>76715290000000</v>
      </c>
      <c r="V26" s="21">
        <f t="shared" si="5"/>
        <v>0.99420156650219271</v>
      </c>
    </row>
    <row r="27" spans="2:22" ht="15.75" x14ac:dyDescent="0.25">
      <c r="B27" s="7"/>
      <c r="C27" s="2"/>
      <c r="D27" s="7">
        <v>2020</v>
      </c>
      <c r="E27" s="25">
        <v>23</v>
      </c>
      <c r="F27" s="7">
        <v>25</v>
      </c>
      <c r="G27" s="21">
        <f t="shared" si="0"/>
        <v>0.92</v>
      </c>
      <c r="H27" s="8">
        <v>71892035000000</v>
      </c>
      <c r="I27" s="8">
        <v>10004948000000</v>
      </c>
      <c r="J27" s="9">
        <f t="shared" si="6"/>
        <v>7.1856480413491406</v>
      </c>
      <c r="K27" s="7">
        <v>2020</v>
      </c>
      <c r="L27" s="13">
        <v>1961</v>
      </c>
      <c r="M27" s="13">
        <f t="shared" si="1"/>
        <v>59</v>
      </c>
      <c r="N27" s="24">
        <v>83619452000000</v>
      </c>
      <c r="O27" s="21">
        <f t="shared" si="2"/>
        <v>32.057297288379381</v>
      </c>
      <c r="P27" s="27">
        <v>15015498082</v>
      </c>
      <c r="Q27" s="27">
        <v>680</v>
      </c>
      <c r="R27" s="27">
        <f t="shared" si="3"/>
        <v>10210538695760</v>
      </c>
      <c r="S27" s="27">
        <v>71892035000000</v>
      </c>
      <c r="T27" s="27">
        <f t="shared" si="4"/>
        <v>82102573695760</v>
      </c>
      <c r="U27" s="27">
        <v>83619452000000</v>
      </c>
      <c r="V27" s="21">
        <f t="shared" si="5"/>
        <v>0.98185974354101246</v>
      </c>
    </row>
    <row r="28" spans="2:22" ht="15.75" x14ac:dyDescent="0.25">
      <c r="B28" s="7"/>
      <c r="C28" s="2"/>
      <c r="D28" s="7">
        <v>2021</v>
      </c>
      <c r="E28" s="25">
        <v>20</v>
      </c>
      <c r="F28" s="7">
        <v>25</v>
      </c>
      <c r="G28" s="21">
        <f t="shared" si="0"/>
        <v>0.8</v>
      </c>
      <c r="H28" s="8">
        <v>87928245000000</v>
      </c>
      <c r="I28" s="8">
        <v>10910539000000</v>
      </c>
      <c r="J28" s="9">
        <f t="shared" si="6"/>
        <v>8.0590193573388085</v>
      </c>
      <c r="K28" s="7">
        <v>2021</v>
      </c>
      <c r="L28" s="13">
        <v>1961</v>
      </c>
      <c r="M28" s="13">
        <f t="shared" si="1"/>
        <v>60</v>
      </c>
      <c r="N28" s="24">
        <v>100723330000000</v>
      </c>
      <c r="O28" s="21">
        <f t="shared" si="2"/>
        <v>32.243398567072035</v>
      </c>
      <c r="P28" s="27">
        <v>15015498082</v>
      </c>
      <c r="Q28" s="27">
        <v>750</v>
      </c>
      <c r="R28" s="27">
        <f t="shared" si="3"/>
        <v>11261623561500</v>
      </c>
      <c r="S28" s="27">
        <v>87928245000000</v>
      </c>
      <c r="T28" s="27">
        <f t="shared" si="4"/>
        <v>99189868561500</v>
      </c>
      <c r="U28" s="27">
        <v>100723330000000</v>
      </c>
      <c r="V28" s="21">
        <f t="shared" si="5"/>
        <v>0.98477550892628352</v>
      </c>
    </row>
    <row r="29" spans="2:22" ht="15.75" x14ac:dyDescent="0.25">
      <c r="B29" s="7">
        <v>8</v>
      </c>
      <c r="C29" s="2" t="s">
        <v>31</v>
      </c>
      <c r="D29" s="7">
        <v>2019</v>
      </c>
      <c r="E29" s="7">
        <v>16</v>
      </c>
      <c r="F29" s="7">
        <v>25</v>
      </c>
      <c r="G29" s="21">
        <f t="shared" si="0"/>
        <v>0.64</v>
      </c>
      <c r="H29" s="8">
        <v>2439054000000</v>
      </c>
      <c r="I29" s="8">
        <v>5393320000000</v>
      </c>
      <c r="J29" s="9">
        <f t="shared" si="6"/>
        <v>0.45223609947119769</v>
      </c>
      <c r="K29" s="7">
        <v>2019</v>
      </c>
      <c r="L29" s="13">
        <v>1991</v>
      </c>
      <c r="M29" s="13">
        <f t="shared" si="1"/>
        <v>28</v>
      </c>
      <c r="N29" s="24">
        <v>15383038000000</v>
      </c>
      <c r="O29" s="21">
        <f t="shared" si="2"/>
        <v>30.364286589758489</v>
      </c>
      <c r="P29" s="27">
        <v>7702432000</v>
      </c>
      <c r="Q29" s="27">
        <v>4250</v>
      </c>
      <c r="R29" s="27">
        <f t="shared" si="3"/>
        <v>32735336000000</v>
      </c>
      <c r="S29" s="27">
        <v>2439054000000</v>
      </c>
      <c r="T29" s="27">
        <f t="shared" si="4"/>
        <v>35174390000000</v>
      </c>
      <c r="U29" s="27">
        <v>15383038000000</v>
      </c>
      <c r="V29" s="21">
        <f t="shared" si="5"/>
        <v>2.2865697920007739</v>
      </c>
    </row>
    <row r="30" spans="2:22" ht="15.75" x14ac:dyDescent="0.25">
      <c r="B30" s="7"/>
      <c r="C30" s="2"/>
      <c r="D30" s="7">
        <v>2020</v>
      </c>
      <c r="E30" s="7">
        <v>20</v>
      </c>
      <c r="F30" s="7">
        <v>25</v>
      </c>
      <c r="G30" s="21">
        <f t="shared" si="0"/>
        <v>0.8</v>
      </c>
      <c r="H30" s="8">
        <v>2632890000000</v>
      </c>
      <c r="I30" s="8">
        <v>5878749000000</v>
      </c>
      <c r="J30" s="9">
        <f t="shared" si="6"/>
        <v>0.44786569387466618</v>
      </c>
      <c r="K30" s="7">
        <v>2020</v>
      </c>
      <c r="L30" s="13">
        <v>1991</v>
      </c>
      <c r="M30" s="13">
        <f t="shared" si="1"/>
        <v>29</v>
      </c>
      <c r="N30" s="24">
        <v>16435005000000</v>
      </c>
      <c r="O30" s="21">
        <f t="shared" si="2"/>
        <v>30.430434627273463</v>
      </c>
      <c r="P30" s="27">
        <v>7702432000</v>
      </c>
      <c r="Q30" s="27">
        <v>3750</v>
      </c>
      <c r="R30" s="27">
        <f t="shared" si="3"/>
        <v>28884120000000</v>
      </c>
      <c r="S30" s="27">
        <v>2632890000000</v>
      </c>
      <c r="T30" s="27">
        <f t="shared" si="4"/>
        <v>31517010000000</v>
      </c>
      <c r="U30" s="27">
        <v>16435005000000</v>
      </c>
      <c r="V30" s="21">
        <f t="shared" si="5"/>
        <v>1.9176757171658907</v>
      </c>
    </row>
    <row r="31" spans="2:22" ht="15.75" x14ac:dyDescent="0.25">
      <c r="B31" s="7"/>
      <c r="C31" s="2"/>
      <c r="D31" s="7">
        <v>2021</v>
      </c>
      <c r="E31" s="7">
        <v>19</v>
      </c>
      <c r="F31" s="7">
        <v>25</v>
      </c>
      <c r="G31" s="21">
        <f t="shared" si="0"/>
        <v>0.76</v>
      </c>
      <c r="H31" s="8">
        <v>2543053000000</v>
      </c>
      <c r="I31" s="8">
        <v>7094900000000</v>
      </c>
      <c r="J31" s="9">
        <f t="shared" si="6"/>
        <v>0.35843394551015517</v>
      </c>
      <c r="K31" s="7">
        <v>2021</v>
      </c>
      <c r="L31" s="13">
        <v>1991</v>
      </c>
      <c r="M31" s="13">
        <f t="shared" si="1"/>
        <v>30</v>
      </c>
      <c r="N31" s="24">
        <v>18543856000000</v>
      </c>
      <c r="O31" s="21">
        <f t="shared" si="2"/>
        <v>30.551159637180866</v>
      </c>
      <c r="P31" s="27">
        <v>7702432000</v>
      </c>
      <c r="Q31" s="27">
        <v>3580</v>
      </c>
      <c r="R31" s="27">
        <f t="shared" si="3"/>
        <v>27574706560000</v>
      </c>
      <c r="S31" s="27">
        <v>2543053000000</v>
      </c>
      <c r="T31" s="27">
        <f t="shared" si="4"/>
        <v>30117759560000</v>
      </c>
      <c r="U31" s="27">
        <v>18543856000000</v>
      </c>
      <c r="V31" s="21">
        <f t="shared" si="5"/>
        <v>1.6241368332454695</v>
      </c>
    </row>
    <row r="32" spans="2:22" ht="15.75" x14ac:dyDescent="0.25">
      <c r="B32" s="7">
        <v>9</v>
      </c>
      <c r="C32" s="2" t="s">
        <v>32</v>
      </c>
      <c r="D32" s="7">
        <v>2019</v>
      </c>
      <c r="E32" s="25">
        <v>20</v>
      </c>
      <c r="F32" s="7">
        <v>25</v>
      </c>
      <c r="G32" s="21">
        <f t="shared" si="0"/>
        <v>0.8</v>
      </c>
      <c r="H32" s="8">
        <v>105920991000000</v>
      </c>
      <c r="I32" s="8">
        <v>12042629000000</v>
      </c>
      <c r="J32" s="9">
        <f t="shared" si="6"/>
        <v>8.7955039551579635</v>
      </c>
      <c r="K32" s="7">
        <v>2019</v>
      </c>
      <c r="L32" s="13">
        <v>1961</v>
      </c>
      <c r="M32" s="13">
        <f t="shared" si="1"/>
        <v>58</v>
      </c>
      <c r="N32" s="24">
        <v>123536474000000</v>
      </c>
      <c r="O32" s="21">
        <f t="shared" si="2"/>
        <v>32.447557564425864</v>
      </c>
      <c r="P32" s="27">
        <v>63468336053</v>
      </c>
      <c r="Q32" s="27">
        <v>1185</v>
      </c>
      <c r="R32" s="27">
        <f t="shared" si="3"/>
        <v>75209978222805</v>
      </c>
      <c r="S32" s="27">
        <v>105920991000000</v>
      </c>
      <c r="T32" s="27">
        <f t="shared" si="4"/>
        <v>181130969222805</v>
      </c>
      <c r="U32" s="27">
        <v>123536474000000</v>
      </c>
      <c r="V32" s="21">
        <f t="shared" si="5"/>
        <v>1.4662144980987963</v>
      </c>
    </row>
    <row r="33" spans="2:22" ht="15.75" x14ac:dyDescent="0.25">
      <c r="B33" s="7"/>
      <c r="C33" s="2"/>
      <c r="D33" s="7">
        <v>2020</v>
      </c>
      <c r="E33" s="25">
        <v>24</v>
      </c>
      <c r="F33" s="7">
        <v>25</v>
      </c>
      <c r="G33" s="21">
        <f t="shared" si="0"/>
        <v>0.96</v>
      </c>
      <c r="H33" s="8">
        <v>122676884000000</v>
      </c>
      <c r="I33" s="8">
        <v>12005800000000</v>
      </c>
      <c r="J33" s="9">
        <f t="shared" si="6"/>
        <v>10.218134901464293</v>
      </c>
      <c r="K33" s="7">
        <v>2020</v>
      </c>
      <c r="L33" s="13">
        <v>1961</v>
      </c>
      <c r="M33" s="13">
        <f t="shared" si="1"/>
        <v>59</v>
      </c>
      <c r="N33" s="24">
        <v>140934002000000</v>
      </c>
      <c r="O33" s="21">
        <f t="shared" si="2"/>
        <v>32.579312825805339</v>
      </c>
      <c r="P33" s="27">
        <v>51351733883</v>
      </c>
      <c r="Q33" s="27">
        <v>1150</v>
      </c>
      <c r="R33" s="27">
        <f t="shared" si="3"/>
        <v>59054493965450</v>
      </c>
      <c r="S33" s="27">
        <v>122676884000000</v>
      </c>
      <c r="T33" s="27">
        <f t="shared" si="4"/>
        <v>181731377965450</v>
      </c>
      <c r="U33" s="27">
        <v>140934002000000</v>
      </c>
      <c r="V33" s="21">
        <f t="shared" si="5"/>
        <v>1.2894785884633433</v>
      </c>
    </row>
    <row r="34" spans="2:22" ht="15.75" x14ac:dyDescent="0.25">
      <c r="B34" s="7"/>
      <c r="C34" s="2"/>
      <c r="D34" s="7">
        <v>2021</v>
      </c>
      <c r="E34" s="25">
        <v>24</v>
      </c>
      <c r="F34" s="7">
        <v>25</v>
      </c>
      <c r="G34" s="21">
        <f t="shared" si="0"/>
        <v>0.96</v>
      </c>
      <c r="H34" s="8">
        <v>137955374000000</v>
      </c>
      <c r="I34" s="8">
        <v>13084033000000</v>
      </c>
      <c r="J34" s="9">
        <f t="shared" si="6"/>
        <v>10.543795938148429</v>
      </c>
      <c r="K34" s="7">
        <v>2021</v>
      </c>
      <c r="L34" s="13">
        <v>1961</v>
      </c>
      <c r="M34" s="13">
        <f t="shared" si="1"/>
        <v>60</v>
      </c>
      <c r="N34" s="24">
        <v>158356097000000</v>
      </c>
      <c r="O34" s="21">
        <f t="shared" si="2"/>
        <v>32.695867391487404</v>
      </c>
      <c r="P34" s="27">
        <v>9096244907</v>
      </c>
      <c r="Q34" s="27">
        <v>1335</v>
      </c>
      <c r="R34" s="27">
        <f t="shared" si="3"/>
        <v>12143486950845</v>
      </c>
      <c r="S34" s="27">
        <v>137955374000000</v>
      </c>
      <c r="T34" s="27">
        <f t="shared" si="4"/>
        <v>150098860950845</v>
      </c>
      <c r="U34" s="27">
        <v>158356097000000</v>
      </c>
      <c r="V34" s="21">
        <f t="shared" si="5"/>
        <v>0.9478565321728345</v>
      </c>
    </row>
    <row r="35" spans="2:22" ht="15.75" x14ac:dyDescent="0.25">
      <c r="B35" s="7">
        <v>10</v>
      </c>
      <c r="C35" s="2" t="s">
        <v>33</v>
      </c>
      <c r="D35" s="7">
        <v>2019</v>
      </c>
      <c r="E35" s="7">
        <v>15</v>
      </c>
      <c r="F35" s="7">
        <v>25</v>
      </c>
      <c r="G35" s="21">
        <f t="shared" si="0"/>
        <v>0.6</v>
      </c>
      <c r="H35" s="8">
        <v>9048429000000</v>
      </c>
      <c r="I35" s="8">
        <v>1559450000000</v>
      </c>
      <c r="J35" s="9">
        <f t="shared" si="6"/>
        <v>5.8023206899868542</v>
      </c>
      <c r="K35" s="7">
        <v>2019</v>
      </c>
      <c r="L35" s="13">
        <v>1989</v>
      </c>
      <c r="M35" s="13">
        <f t="shared" si="1"/>
        <v>30</v>
      </c>
      <c r="N35" s="24">
        <v>10607879000000</v>
      </c>
      <c r="O35" s="21">
        <f t="shared" si="2"/>
        <v>29.992618142821328</v>
      </c>
      <c r="P35" s="27">
        <v>25333295263</v>
      </c>
      <c r="Q35" s="27">
        <v>50</v>
      </c>
      <c r="R35" s="27">
        <f t="shared" si="3"/>
        <v>1266664763150</v>
      </c>
      <c r="S35" s="27">
        <v>9048429000000</v>
      </c>
      <c r="T35" s="27">
        <f t="shared" si="4"/>
        <v>10315093763150</v>
      </c>
      <c r="U35" s="27">
        <v>10607879000000</v>
      </c>
      <c r="V35" s="21">
        <f t="shared" si="5"/>
        <v>0.97239926691754308</v>
      </c>
    </row>
    <row r="36" spans="2:22" ht="15.75" x14ac:dyDescent="0.25">
      <c r="B36" s="7"/>
      <c r="C36" s="2"/>
      <c r="D36" s="7">
        <v>2020</v>
      </c>
      <c r="E36" s="7">
        <v>16</v>
      </c>
      <c r="F36" s="7">
        <v>25</v>
      </c>
      <c r="G36" s="21">
        <f t="shared" si="0"/>
        <v>0.64</v>
      </c>
      <c r="H36" s="8">
        <v>10101667000000</v>
      </c>
      <c r="I36" s="8">
        <v>1551237000000</v>
      </c>
      <c r="J36" s="9">
        <f t="shared" si="6"/>
        <v>6.5120075140033409</v>
      </c>
      <c r="K36" s="7">
        <v>2020</v>
      </c>
      <c r="L36" s="13">
        <v>1989</v>
      </c>
      <c r="M36" s="13">
        <f t="shared" si="1"/>
        <v>31</v>
      </c>
      <c r="N36" s="24">
        <v>11652904000000</v>
      </c>
      <c r="O36" s="21">
        <f t="shared" si="2"/>
        <v>30.086576535263823</v>
      </c>
      <c r="P36" s="27">
        <v>25333296313</v>
      </c>
      <c r="Q36" s="27">
        <v>50</v>
      </c>
      <c r="R36" s="27">
        <f t="shared" si="3"/>
        <v>1266664815650</v>
      </c>
      <c r="S36" s="27">
        <v>10101667000000</v>
      </c>
      <c r="T36" s="27">
        <f t="shared" si="4"/>
        <v>11368331815650</v>
      </c>
      <c r="U36" s="27">
        <v>11652904000000</v>
      </c>
      <c r="V36" s="21">
        <f t="shared" si="5"/>
        <v>0.97557929041979574</v>
      </c>
    </row>
    <row r="37" spans="2:22" ht="15.75" x14ac:dyDescent="0.25">
      <c r="B37" s="7"/>
      <c r="C37" s="2"/>
      <c r="D37" s="7">
        <v>2021</v>
      </c>
      <c r="E37" s="7">
        <v>12</v>
      </c>
      <c r="F37" s="7">
        <v>25</v>
      </c>
      <c r="G37" s="21">
        <f t="shared" si="0"/>
        <v>0.48</v>
      </c>
      <c r="H37" s="8">
        <v>11649903000000</v>
      </c>
      <c r="I37" s="8">
        <v>2365457000000</v>
      </c>
      <c r="J37" s="9">
        <f t="shared" si="6"/>
        <v>4.9250115305414557</v>
      </c>
      <c r="K37" s="7">
        <v>2021</v>
      </c>
      <c r="L37" s="13">
        <v>1989</v>
      </c>
      <c r="M37" s="13">
        <f t="shared" si="1"/>
        <v>32</v>
      </c>
      <c r="N37" s="24">
        <v>14015360000000</v>
      </c>
      <c r="O37" s="21">
        <f t="shared" si="2"/>
        <v>30.271174986979581</v>
      </c>
      <c r="P37" s="27">
        <v>29412224720</v>
      </c>
      <c r="Q37" s="27">
        <v>186</v>
      </c>
      <c r="R37" s="27">
        <f t="shared" si="3"/>
        <v>5470673797920</v>
      </c>
      <c r="S37" s="27">
        <v>11649903000000</v>
      </c>
      <c r="T37" s="27">
        <f t="shared" si="4"/>
        <v>17120576797920</v>
      </c>
      <c r="U37" s="27">
        <v>14015360000000</v>
      </c>
      <c r="V37" s="21">
        <f t="shared" si="5"/>
        <v>1.2215581189437874</v>
      </c>
    </row>
    <row r="38" spans="2:22" ht="15.75" x14ac:dyDescent="0.25">
      <c r="B38" s="7">
        <v>11</v>
      </c>
      <c r="C38" s="2" t="s">
        <v>34</v>
      </c>
      <c r="D38" s="7">
        <v>2019</v>
      </c>
      <c r="E38" s="7">
        <v>18</v>
      </c>
      <c r="F38" s="7">
        <v>25</v>
      </c>
      <c r="G38" s="21">
        <f t="shared" si="0"/>
        <v>0.72</v>
      </c>
      <c r="H38" s="8">
        <v>231173061000000</v>
      </c>
      <c r="I38" s="8">
        <v>43294166000000</v>
      </c>
      <c r="J38" s="9">
        <f t="shared" si="6"/>
        <v>5.3395891954588057</v>
      </c>
      <c r="K38" s="7">
        <v>2019</v>
      </c>
      <c r="L38" s="13">
        <v>1955</v>
      </c>
      <c r="M38" s="13">
        <f t="shared" si="1"/>
        <v>64</v>
      </c>
      <c r="N38" s="24">
        <v>274467227000000</v>
      </c>
      <c r="O38" s="21">
        <f t="shared" si="2"/>
        <v>33.245852978129257</v>
      </c>
      <c r="P38" s="27">
        <v>25131606843</v>
      </c>
      <c r="Q38" s="27">
        <v>965</v>
      </c>
      <c r="R38" s="27">
        <f t="shared" si="3"/>
        <v>24252000603495</v>
      </c>
      <c r="S38" s="27">
        <v>231173061000000</v>
      </c>
      <c r="T38" s="27">
        <f t="shared" si="4"/>
        <v>255425061603495</v>
      </c>
      <c r="U38" s="27">
        <v>274467227000000</v>
      </c>
      <c r="V38" s="21">
        <f t="shared" si="5"/>
        <v>0.93062135102743981</v>
      </c>
    </row>
    <row r="39" spans="2:22" ht="15.75" x14ac:dyDescent="0.25">
      <c r="B39" s="7"/>
      <c r="C39" s="2"/>
      <c r="D39" s="7">
        <v>2020</v>
      </c>
      <c r="E39" s="7">
        <v>18</v>
      </c>
      <c r="F39" s="7">
        <v>25</v>
      </c>
      <c r="G39" s="21">
        <f t="shared" si="0"/>
        <v>0.72</v>
      </c>
      <c r="H39" s="8">
        <v>239890554000000</v>
      </c>
      <c r="I39" s="8">
        <v>41053051000000</v>
      </c>
      <c r="J39" s="9">
        <f t="shared" si="6"/>
        <v>5.8434281534885191</v>
      </c>
      <c r="K39" s="7">
        <v>2020</v>
      </c>
      <c r="L39" s="13">
        <v>1955</v>
      </c>
      <c r="M39" s="13">
        <f t="shared" si="1"/>
        <v>65</v>
      </c>
      <c r="N39" s="24">
        <v>280943605000000</v>
      </c>
      <c r="O39" s="21">
        <f t="shared" si="2"/>
        <v>33.269175071170388</v>
      </c>
      <c r="P39" s="27">
        <v>25131606843</v>
      </c>
      <c r="Q39" s="27">
        <v>995</v>
      </c>
      <c r="R39" s="27">
        <f t="shared" si="3"/>
        <v>25005948808785</v>
      </c>
      <c r="S39" s="27">
        <v>239890554000000</v>
      </c>
      <c r="T39" s="27">
        <f t="shared" si="4"/>
        <v>264896502808785</v>
      </c>
      <c r="U39" s="27">
        <v>280943605000000</v>
      </c>
      <c r="V39" s="21">
        <f t="shared" si="5"/>
        <v>0.94288141140918658</v>
      </c>
    </row>
    <row r="40" spans="2:22" ht="15.75" x14ac:dyDescent="0.25">
      <c r="B40" s="7"/>
      <c r="C40" s="2"/>
      <c r="D40" s="7">
        <v>2021</v>
      </c>
      <c r="E40" s="7">
        <v>18</v>
      </c>
      <c r="F40" s="7">
        <v>25</v>
      </c>
      <c r="G40" s="21">
        <f t="shared" si="0"/>
        <v>0.72</v>
      </c>
      <c r="H40" s="8">
        <v>267398602000000</v>
      </c>
      <c r="I40" s="8">
        <v>43388358000000</v>
      </c>
      <c r="J40" s="9">
        <f t="shared" si="6"/>
        <v>6.1629113044563706</v>
      </c>
      <c r="K40" s="7">
        <v>2021</v>
      </c>
      <c r="L40" s="13">
        <v>1955</v>
      </c>
      <c r="M40" s="13">
        <f t="shared" si="1"/>
        <v>66</v>
      </c>
      <c r="N40" s="24">
        <v>310786960000000</v>
      </c>
      <c r="O40" s="21">
        <f t="shared" si="2"/>
        <v>33.370128777299897</v>
      </c>
      <c r="P40" s="27">
        <v>25131606843</v>
      </c>
      <c r="Q40" s="27">
        <v>965</v>
      </c>
      <c r="R40" s="27">
        <f t="shared" si="3"/>
        <v>24252000603495</v>
      </c>
      <c r="S40" s="27">
        <v>267398602000000</v>
      </c>
      <c r="T40" s="27">
        <f t="shared" si="4"/>
        <v>291650602603495</v>
      </c>
      <c r="U40" s="27">
        <v>310786960000000</v>
      </c>
      <c r="V40" s="21">
        <f t="shared" si="5"/>
        <v>0.93842612509706003</v>
      </c>
    </row>
    <row r="41" spans="2:22" ht="15.75" x14ac:dyDescent="0.25">
      <c r="B41" s="7">
        <v>12</v>
      </c>
      <c r="C41" s="2" t="s">
        <v>35</v>
      </c>
      <c r="D41" s="7">
        <v>2019</v>
      </c>
      <c r="E41" s="7">
        <v>20</v>
      </c>
      <c r="F41" s="7">
        <v>25</v>
      </c>
      <c r="G41" s="21">
        <f t="shared" si="0"/>
        <v>0.8</v>
      </c>
      <c r="H41" s="8">
        <v>17421982000000</v>
      </c>
      <c r="I41" s="8">
        <v>1537640000000</v>
      </c>
      <c r="J41" s="9">
        <f t="shared" si="6"/>
        <v>11.330338700866262</v>
      </c>
      <c r="K41" s="7">
        <v>2019</v>
      </c>
      <c r="L41" s="13">
        <v>1984</v>
      </c>
      <c r="M41" s="13">
        <f t="shared" si="1"/>
        <v>35</v>
      </c>
      <c r="N41" s="24">
        <v>18959622000000</v>
      </c>
      <c r="O41" s="21">
        <f t="shared" si="2"/>
        <v>30.573332675847823</v>
      </c>
      <c r="P41" s="27">
        <v>7070141850</v>
      </c>
      <c r="Q41" s="27">
        <v>300</v>
      </c>
      <c r="R41" s="27">
        <f t="shared" si="3"/>
        <v>2121042555000</v>
      </c>
      <c r="S41" s="27">
        <v>17421982000000</v>
      </c>
      <c r="T41" s="27">
        <f t="shared" si="4"/>
        <v>19543024555000</v>
      </c>
      <c r="U41" s="27">
        <v>18959622000000</v>
      </c>
      <c r="V41" s="21">
        <f t="shared" si="5"/>
        <v>1.0307707904197667</v>
      </c>
    </row>
    <row r="42" spans="2:22" ht="15.75" x14ac:dyDescent="0.25">
      <c r="B42" s="7"/>
      <c r="C42" s="2"/>
      <c r="D42" s="7">
        <v>2020</v>
      </c>
      <c r="E42" s="7">
        <v>22</v>
      </c>
      <c r="F42" s="7">
        <v>25</v>
      </c>
      <c r="G42" s="21">
        <f t="shared" si="0"/>
        <v>0.88</v>
      </c>
      <c r="H42" s="8">
        <v>18583167000000</v>
      </c>
      <c r="I42" s="8">
        <v>1640391000000</v>
      </c>
      <c r="J42" s="9">
        <f t="shared" si="6"/>
        <v>11.328498510416114</v>
      </c>
      <c r="K42" s="7">
        <v>2020</v>
      </c>
      <c r="L42" s="13">
        <v>1984</v>
      </c>
      <c r="M42" s="13">
        <f t="shared" si="1"/>
        <v>36</v>
      </c>
      <c r="N42" s="24">
        <v>20223558000000</v>
      </c>
      <c r="O42" s="21">
        <f t="shared" si="2"/>
        <v>30.637869278432646</v>
      </c>
      <c r="P42" s="27">
        <v>7071413250</v>
      </c>
      <c r="Q42" s="27">
        <v>376</v>
      </c>
      <c r="R42" s="27">
        <f t="shared" si="3"/>
        <v>2658851382000</v>
      </c>
      <c r="S42" s="27">
        <v>18583167000000</v>
      </c>
      <c r="T42" s="27">
        <f t="shared" si="4"/>
        <v>21242018382000</v>
      </c>
      <c r="U42" s="27">
        <v>20223558000000</v>
      </c>
      <c r="V42" s="21">
        <f t="shared" si="5"/>
        <v>1.0503600989499473</v>
      </c>
    </row>
    <row r="43" spans="2:22" ht="15.75" x14ac:dyDescent="0.25">
      <c r="B43" s="7"/>
      <c r="C43" s="2"/>
      <c r="D43" s="7">
        <v>2021</v>
      </c>
      <c r="E43" s="7">
        <v>15</v>
      </c>
      <c r="F43" s="7">
        <v>25</v>
      </c>
      <c r="G43" s="21">
        <f t="shared" si="0"/>
        <v>0.6</v>
      </c>
      <c r="H43" s="8">
        <v>20203112000000</v>
      </c>
      <c r="I43" s="8">
        <v>2122771000000</v>
      </c>
      <c r="J43" s="9">
        <f t="shared" si="6"/>
        <v>9.5173299427964668</v>
      </c>
      <c r="K43" s="7">
        <v>2021</v>
      </c>
      <c r="L43" s="13">
        <v>1984</v>
      </c>
      <c r="M43" s="13">
        <f t="shared" si="1"/>
        <v>37</v>
      </c>
      <c r="N43" s="24">
        <v>22325883000000</v>
      </c>
      <c r="O43" s="21">
        <f t="shared" si="2"/>
        <v>30.736767793980619</v>
      </c>
      <c r="P43" s="27">
        <v>7078002482</v>
      </c>
      <c r="Q43" s="27">
        <v>266</v>
      </c>
      <c r="R43" s="27">
        <f t="shared" si="3"/>
        <v>1882748660212</v>
      </c>
      <c r="S43" s="27">
        <v>20203112000000</v>
      </c>
      <c r="T43" s="27">
        <f t="shared" si="4"/>
        <v>22085860660212</v>
      </c>
      <c r="U43" s="27">
        <v>22325883000000</v>
      </c>
      <c r="V43" s="21">
        <f t="shared" si="5"/>
        <v>0.98924914460099966</v>
      </c>
    </row>
    <row r="44" spans="2:22" ht="15.75" x14ac:dyDescent="0.25">
      <c r="B44" s="7">
        <v>13</v>
      </c>
      <c r="C44" s="2" t="s">
        <v>36</v>
      </c>
      <c r="D44" s="7">
        <v>2019</v>
      </c>
      <c r="E44" s="7">
        <v>21</v>
      </c>
      <c r="F44" s="7">
        <v>25</v>
      </c>
      <c r="G44" s="21">
        <f t="shared" si="0"/>
        <v>0.84</v>
      </c>
      <c r="H44" s="8">
        <v>147156640000000</v>
      </c>
      <c r="I44" s="8">
        <v>45083058000000</v>
      </c>
      <c r="J44" s="9">
        <f t="shared" si="6"/>
        <v>3.264122855197622</v>
      </c>
      <c r="K44" s="7">
        <v>2019</v>
      </c>
      <c r="L44" s="13">
        <v>1956</v>
      </c>
      <c r="M44" s="13">
        <f t="shared" si="1"/>
        <v>63</v>
      </c>
      <c r="N44" s="24">
        <v>193533970000000</v>
      </c>
      <c r="O44" s="21">
        <f t="shared" si="2"/>
        <v>32.896474168545865</v>
      </c>
      <c r="P44" s="27">
        <v>9773552870</v>
      </c>
      <c r="Q44" s="27">
        <v>3950</v>
      </c>
      <c r="R44" s="27">
        <f t="shared" si="3"/>
        <v>38605533836500</v>
      </c>
      <c r="S44" s="27">
        <v>147156640000000</v>
      </c>
      <c r="T44" s="27">
        <f t="shared" si="4"/>
        <v>185762173836500</v>
      </c>
      <c r="U44" s="27">
        <v>193533970000000</v>
      </c>
      <c r="V44" s="21">
        <f t="shared" si="5"/>
        <v>0.9598427285736969</v>
      </c>
    </row>
    <row r="45" spans="2:22" ht="15.75" x14ac:dyDescent="0.25">
      <c r="B45" s="7"/>
      <c r="C45" s="2"/>
      <c r="D45" s="7">
        <v>2020</v>
      </c>
      <c r="E45" s="7">
        <v>20</v>
      </c>
      <c r="F45" s="7">
        <v>25</v>
      </c>
      <c r="G45" s="21">
        <f t="shared" si="0"/>
        <v>0.8</v>
      </c>
      <c r="H45" s="8">
        <v>157314569000000</v>
      </c>
      <c r="I45" s="8">
        <v>43575499000000</v>
      </c>
      <c r="J45" s="9">
        <f t="shared" si="6"/>
        <v>3.6101610448568815</v>
      </c>
      <c r="K45" s="7">
        <v>2020</v>
      </c>
      <c r="L45" s="13">
        <v>1956</v>
      </c>
      <c r="M45" s="13">
        <f t="shared" si="1"/>
        <v>64</v>
      </c>
      <c r="N45" s="24">
        <v>200890068000000</v>
      </c>
      <c r="O45" s="21">
        <f t="shared" si="2"/>
        <v>32.933778948996249</v>
      </c>
      <c r="P45" s="27">
        <v>9773552870</v>
      </c>
      <c r="Q45" s="27">
        <v>3140</v>
      </c>
      <c r="R45" s="27">
        <f t="shared" si="3"/>
        <v>30688956011800</v>
      </c>
      <c r="S45" s="27">
        <v>157314569000000</v>
      </c>
      <c r="T45" s="27">
        <f t="shared" si="4"/>
        <v>188003525011800</v>
      </c>
      <c r="U45" s="27">
        <v>200890068000000</v>
      </c>
      <c r="V45" s="21">
        <f t="shared" si="5"/>
        <v>0.93585276207781465</v>
      </c>
    </row>
    <row r="46" spans="2:22" ht="15.75" x14ac:dyDescent="0.25">
      <c r="B46" s="7"/>
      <c r="C46" s="2"/>
      <c r="D46" s="7">
        <v>2021</v>
      </c>
      <c r="E46" s="7">
        <v>20</v>
      </c>
      <c r="F46" s="7">
        <v>25</v>
      </c>
      <c r="G46" s="21">
        <f t="shared" si="0"/>
        <v>0.8</v>
      </c>
      <c r="H46" s="8">
        <v>148116943000000</v>
      </c>
      <c r="I46" s="8">
        <v>45417027000000</v>
      </c>
      <c r="J46" s="9">
        <f t="shared" si="6"/>
        <v>3.2612646133794709</v>
      </c>
      <c r="K46" s="7">
        <v>2021</v>
      </c>
      <c r="L46" s="13">
        <v>1956</v>
      </c>
      <c r="M46" s="13">
        <f t="shared" si="1"/>
        <v>65</v>
      </c>
      <c r="N46" s="24">
        <v>192239698000000</v>
      </c>
      <c r="O46" s="21">
        <f t="shared" si="2"/>
        <v>32.889764136402555</v>
      </c>
      <c r="P46" s="27">
        <v>9773552870</v>
      </c>
      <c r="Q46" s="27">
        <v>2350</v>
      </c>
      <c r="R46" s="27">
        <f t="shared" si="3"/>
        <v>22967849244500</v>
      </c>
      <c r="S46" s="27">
        <v>148116943000000</v>
      </c>
      <c r="T46" s="27">
        <f t="shared" si="4"/>
        <v>171084792244500</v>
      </c>
      <c r="U46" s="27">
        <v>192239698000000</v>
      </c>
      <c r="V46" s="21">
        <f t="shared" si="5"/>
        <v>0.88995558162237642</v>
      </c>
    </row>
    <row r="47" spans="2:22" ht="15.75" x14ac:dyDescent="0.25">
      <c r="B47" s="7">
        <v>14</v>
      </c>
      <c r="C47" s="2" t="s">
        <v>37</v>
      </c>
      <c r="D47" s="7">
        <v>2019</v>
      </c>
      <c r="E47" s="7">
        <v>21</v>
      </c>
      <c r="F47" s="7">
        <v>25</v>
      </c>
      <c r="G47" s="21">
        <f t="shared" si="0"/>
        <v>0.84</v>
      </c>
      <c r="H47" s="8">
        <v>3669743000000</v>
      </c>
      <c r="I47" s="8">
        <v>1140000000000</v>
      </c>
      <c r="J47" s="9">
        <f t="shared" si="6"/>
        <v>3.2190728070175441</v>
      </c>
      <c r="K47" s="7">
        <v>2019</v>
      </c>
      <c r="L47" s="13">
        <v>1990</v>
      </c>
      <c r="M47" s="13">
        <f t="shared" si="1"/>
        <v>29</v>
      </c>
      <c r="N47" s="24">
        <v>4809743000000</v>
      </c>
      <c r="O47" s="21">
        <f t="shared" si="2"/>
        <v>29.201664768265335</v>
      </c>
      <c r="P47" s="27">
        <v>11175060000</v>
      </c>
      <c r="Q47" s="27">
        <v>66</v>
      </c>
      <c r="R47" s="27">
        <f t="shared" si="3"/>
        <v>737553960000</v>
      </c>
      <c r="S47" s="27">
        <v>3669743000000</v>
      </c>
      <c r="T47" s="27">
        <f t="shared" si="4"/>
        <v>4407296960000</v>
      </c>
      <c r="U47" s="27">
        <v>4809743000000</v>
      </c>
      <c r="V47" s="21">
        <f t="shared" si="5"/>
        <v>0.91632691393282339</v>
      </c>
    </row>
    <row r="48" spans="2:22" ht="15.75" x14ac:dyDescent="0.25">
      <c r="B48" s="7"/>
      <c r="C48" s="2"/>
      <c r="D48" s="7">
        <v>2020</v>
      </c>
      <c r="E48" s="7">
        <v>17</v>
      </c>
      <c r="F48" s="7">
        <v>25</v>
      </c>
      <c r="G48" s="21">
        <f t="shared" si="0"/>
        <v>0.68</v>
      </c>
      <c r="H48" s="8">
        <v>4226331000000</v>
      </c>
      <c r="I48" s="8">
        <v>1139125000000</v>
      </c>
      <c r="J48" s="9">
        <f t="shared" si="6"/>
        <v>3.7101556018874136</v>
      </c>
      <c r="K48" s="7">
        <v>2020</v>
      </c>
      <c r="L48" s="13">
        <v>1990</v>
      </c>
      <c r="M48" s="13">
        <f t="shared" si="1"/>
        <v>30</v>
      </c>
      <c r="N48" s="24">
        <v>5365456000000</v>
      </c>
      <c r="O48" s="21">
        <f t="shared" si="2"/>
        <v>29.311002483739479</v>
      </c>
      <c r="P48" s="27">
        <v>11175060000</v>
      </c>
      <c r="Q48" s="27">
        <v>74</v>
      </c>
      <c r="R48" s="27">
        <f t="shared" si="3"/>
        <v>826954440000</v>
      </c>
      <c r="S48" s="27">
        <v>4226331000000</v>
      </c>
      <c r="T48" s="27">
        <f t="shared" si="4"/>
        <v>5053285440000</v>
      </c>
      <c r="U48" s="27">
        <v>5365456000000</v>
      </c>
      <c r="V48" s="21">
        <f t="shared" si="5"/>
        <v>0.94181844749076316</v>
      </c>
    </row>
    <row r="49" spans="2:22" ht="15.75" x14ac:dyDescent="0.25">
      <c r="B49" s="7"/>
      <c r="C49" s="2"/>
      <c r="D49" s="7">
        <v>2021</v>
      </c>
      <c r="E49" s="7">
        <v>20</v>
      </c>
      <c r="F49" s="7">
        <v>25</v>
      </c>
      <c r="G49" s="21">
        <f t="shared" si="0"/>
        <v>0.8</v>
      </c>
      <c r="H49" s="8">
        <v>6427061000000</v>
      </c>
      <c r="I49" s="8">
        <v>2148889000000</v>
      </c>
      <c r="J49" s="9">
        <f t="shared" si="6"/>
        <v>2.9908762155699993</v>
      </c>
      <c r="K49" s="7">
        <v>2021</v>
      </c>
      <c r="L49" s="13">
        <v>1990</v>
      </c>
      <c r="M49" s="13">
        <f t="shared" si="1"/>
        <v>31</v>
      </c>
      <c r="N49" s="24">
        <v>8575950000000</v>
      </c>
      <c r="O49" s="21">
        <f t="shared" si="2"/>
        <v>29.779982890016118</v>
      </c>
      <c r="P49" s="27">
        <v>11175060000</v>
      </c>
      <c r="Q49" s="27">
        <v>244</v>
      </c>
      <c r="R49" s="27">
        <f t="shared" si="3"/>
        <v>2726714640000</v>
      </c>
      <c r="S49" s="27">
        <v>6427061000000</v>
      </c>
      <c r="T49" s="27">
        <f t="shared" si="4"/>
        <v>9153775640000</v>
      </c>
      <c r="U49" s="27">
        <v>8575950000000</v>
      </c>
      <c r="V49" s="21">
        <f t="shared" si="5"/>
        <v>1.0673774497286015</v>
      </c>
    </row>
    <row r="50" spans="2:22" ht="15.75" x14ac:dyDescent="0.25">
      <c r="B50" s="7">
        <v>15</v>
      </c>
      <c r="C50" s="2" t="s">
        <v>38</v>
      </c>
      <c r="D50" s="7">
        <v>2019</v>
      </c>
      <c r="E50" s="7">
        <v>21</v>
      </c>
      <c r="F50" s="7">
        <v>25</v>
      </c>
      <c r="G50" s="21">
        <f t="shared" si="0"/>
        <v>0.84</v>
      </c>
      <c r="H50" s="8">
        <v>137413908000000</v>
      </c>
      <c r="I50" s="8">
        <v>24037351000000</v>
      </c>
      <c r="J50" s="9">
        <f t="shared" si="6"/>
        <v>5.7166826743928647</v>
      </c>
      <c r="K50" s="7">
        <v>2019</v>
      </c>
      <c r="L50" s="13">
        <v>1954</v>
      </c>
      <c r="M50" s="13">
        <f t="shared" si="1"/>
        <v>65</v>
      </c>
      <c r="N50" s="24">
        <v>161451259000000</v>
      </c>
      <c r="O50" s="21">
        <f t="shared" si="2"/>
        <v>32.715224411182326</v>
      </c>
      <c r="P50" s="27">
        <v>28042739205</v>
      </c>
      <c r="Q50" s="27">
        <v>1265</v>
      </c>
      <c r="R50" s="27">
        <f t="shared" si="3"/>
        <v>35474065094325</v>
      </c>
      <c r="S50" s="27">
        <v>137413908000000</v>
      </c>
      <c r="T50" s="27">
        <f t="shared" si="4"/>
        <v>172887973094325</v>
      </c>
      <c r="U50" s="27">
        <v>161451259000000</v>
      </c>
      <c r="V50" s="21">
        <f t="shared" si="5"/>
        <v>1.0708369458693723</v>
      </c>
    </row>
    <row r="51" spans="2:22" ht="15.75" x14ac:dyDescent="0.25">
      <c r="B51" s="7"/>
      <c r="C51" s="2"/>
      <c r="D51" s="7">
        <v>2020</v>
      </c>
      <c r="E51" s="7">
        <v>20</v>
      </c>
      <c r="F51" s="7">
        <v>25</v>
      </c>
      <c r="G51" s="21">
        <f t="shared" si="0"/>
        <v>0.8</v>
      </c>
      <c r="H51" s="8">
        <v>162654644000000</v>
      </c>
      <c r="I51" s="8">
        <v>35071453000000</v>
      </c>
      <c r="J51" s="9">
        <f t="shared" si="6"/>
        <v>4.6378073928103296</v>
      </c>
      <c r="K51" s="7">
        <v>2020</v>
      </c>
      <c r="L51" s="13">
        <v>1954</v>
      </c>
      <c r="M51" s="13">
        <f t="shared" si="1"/>
        <v>66</v>
      </c>
      <c r="N51" s="24">
        <v>197726097000000</v>
      </c>
      <c r="O51" s="21">
        <f t="shared" si="2"/>
        <v>32.917903840428387</v>
      </c>
      <c r="P51" s="27">
        <v>28042739205</v>
      </c>
      <c r="Q51" s="27">
        <v>3020</v>
      </c>
      <c r="R51" s="27">
        <f t="shared" si="3"/>
        <v>84689072399100</v>
      </c>
      <c r="S51" s="27">
        <v>162654644000000</v>
      </c>
      <c r="T51" s="27">
        <f t="shared" si="4"/>
        <v>247343716399100</v>
      </c>
      <c r="U51" s="27">
        <v>197726097000000</v>
      </c>
      <c r="V51" s="21">
        <f t="shared" si="5"/>
        <v>1.2509411764654415</v>
      </c>
    </row>
    <row r="52" spans="2:22" ht="15.75" x14ac:dyDescent="0.25">
      <c r="B52" s="7"/>
      <c r="C52" s="2"/>
      <c r="D52" s="7">
        <v>2021</v>
      </c>
      <c r="E52" s="7">
        <v>21</v>
      </c>
      <c r="F52" s="7">
        <v>25</v>
      </c>
      <c r="G52" s="21">
        <f t="shared" si="0"/>
        <v>0.84</v>
      </c>
      <c r="H52" s="8">
        <v>197765327000000</v>
      </c>
      <c r="I52" s="8">
        <v>36613715000000</v>
      </c>
      <c r="J52" s="9">
        <f t="shared" si="6"/>
        <v>5.4014001856954419</v>
      </c>
      <c r="K52" s="7">
        <v>2021</v>
      </c>
      <c r="L52" s="13">
        <v>1954</v>
      </c>
      <c r="M52" s="13">
        <f t="shared" si="1"/>
        <v>67</v>
      </c>
      <c r="N52" s="24">
        <v>234379042000000</v>
      </c>
      <c r="O52" s="21">
        <f t="shared" si="2"/>
        <v>33.087960758371182</v>
      </c>
      <c r="P52" s="27">
        <v>36181359520</v>
      </c>
      <c r="Q52" s="27">
        <v>1535</v>
      </c>
      <c r="R52" s="27">
        <f t="shared" si="3"/>
        <v>55538386863200</v>
      </c>
      <c r="S52" s="27">
        <v>197765327000000</v>
      </c>
      <c r="T52" s="27">
        <f t="shared" si="4"/>
        <v>253303713863200</v>
      </c>
      <c r="U52" s="27">
        <v>234379042000000</v>
      </c>
      <c r="V52" s="21">
        <f t="shared" si="5"/>
        <v>1.0807438741182329</v>
      </c>
    </row>
    <row r="53" spans="2:22" ht="15.75" x14ac:dyDescent="0.25">
      <c r="B53" s="7">
        <v>16</v>
      </c>
      <c r="C53" s="2" t="s">
        <v>39</v>
      </c>
      <c r="D53" s="7">
        <v>2019</v>
      </c>
      <c r="E53" s="7">
        <v>20</v>
      </c>
      <c r="F53" s="7">
        <v>25</v>
      </c>
      <c r="G53" s="21">
        <f t="shared" si="0"/>
        <v>0.8</v>
      </c>
      <c r="H53" s="8">
        <v>6083998151873</v>
      </c>
      <c r="I53" s="8">
        <v>1523655563503</v>
      </c>
      <c r="J53" s="9">
        <f t="shared" si="6"/>
        <v>3.993027228467191</v>
      </c>
      <c r="K53" s="7">
        <v>2019</v>
      </c>
      <c r="L53" s="13">
        <v>1967</v>
      </c>
      <c r="M53" s="13">
        <f t="shared" si="1"/>
        <v>52</v>
      </c>
      <c r="N53" s="24">
        <v>7607653715376</v>
      </c>
      <c r="O53" s="21">
        <f t="shared" si="2"/>
        <v>29.660175924280871</v>
      </c>
      <c r="P53" s="27">
        <v>2310000000</v>
      </c>
      <c r="Q53" s="27">
        <v>322</v>
      </c>
      <c r="R53" s="27">
        <f t="shared" si="3"/>
        <v>743820000000</v>
      </c>
      <c r="S53" s="27">
        <v>6083998151873</v>
      </c>
      <c r="T53" s="27">
        <f t="shared" si="4"/>
        <v>6827818151873</v>
      </c>
      <c r="U53" s="27">
        <v>7607653715376</v>
      </c>
      <c r="V53" s="21">
        <f t="shared" si="5"/>
        <v>0.89749328864340172</v>
      </c>
    </row>
    <row r="54" spans="2:22" ht="15.75" x14ac:dyDescent="0.25">
      <c r="B54" s="7"/>
      <c r="C54" s="2"/>
      <c r="D54" s="7">
        <v>2020</v>
      </c>
      <c r="E54" s="7">
        <v>21</v>
      </c>
      <c r="F54" s="7">
        <v>25</v>
      </c>
      <c r="G54" s="21">
        <f t="shared" si="0"/>
        <v>0.84</v>
      </c>
      <c r="H54" s="8">
        <v>6128138202911</v>
      </c>
      <c r="I54" s="8">
        <v>1509386122943</v>
      </c>
      <c r="J54" s="9">
        <f t="shared" si="6"/>
        <v>4.0600202358839503</v>
      </c>
      <c r="K54" s="7">
        <v>2020</v>
      </c>
      <c r="L54" s="13">
        <v>1967</v>
      </c>
      <c r="M54" s="13">
        <f t="shared" si="1"/>
        <v>53</v>
      </c>
      <c r="N54" s="24">
        <v>7637524325854</v>
      </c>
      <c r="O54" s="21">
        <f t="shared" si="2"/>
        <v>29.664094625475723</v>
      </c>
      <c r="P54" s="27">
        <v>2310000000</v>
      </c>
      <c r="Q54" s="27">
        <v>378</v>
      </c>
      <c r="R54" s="27">
        <f t="shared" si="3"/>
        <v>873180000000</v>
      </c>
      <c r="S54" s="27">
        <v>6128138202911</v>
      </c>
      <c r="T54" s="27">
        <f t="shared" si="4"/>
        <v>7001318202911</v>
      </c>
      <c r="U54" s="27">
        <v>7637524325854</v>
      </c>
      <c r="V54" s="21">
        <f t="shared" si="5"/>
        <v>0.91669995461888609</v>
      </c>
    </row>
    <row r="55" spans="2:22" ht="15.75" x14ac:dyDescent="0.25">
      <c r="B55" s="7"/>
      <c r="C55" s="2"/>
      <c r="D55" s="7">
        <v>2021</v>
      </c>
      <c r="E55" s="7">
        <v>18</v>
      </c>
      <c r="F55" s="7">
        <v>25</v>
      </c>
      <c r="G55" s="21">
        <f t="shared" si="0"/>
        <v>0.72</v>
      </c>
      <c r="H55" s="8">
        <v>6432760566695</v>
      </c>
      <c r="I55" s="8">
        <v>2233765261905</v>
      </c>
      <c r="J55" s="9">
        <f t="shared" si="6"/>
        <v>2.8797835996469083</v>
      </c>
      <c r="K55" s="7">
        <v>2021</v>
      </c>
      <c r="L55" s="13">
        <v>1967</v>
      </c>
      <c r="M55" s="13">
        <f t="shared" si="1"/>
        <v>54</v>
      </c>
      <c r="N55" s="24">
        <v>8666525828600</v>
      </c>
      <c r="O55" s="21">
        <f t="shared" si="2"/>
        <v>29.790489114603727</v>
      </c>
      <c r="P55" s="27">
        <v>2310000000</v>
      </c>
      <c r="Q55" s="27">
        <v>3240</v>
      </c>
      <c r="R55" s="27">
        <f t="shared" si="3"/>
        <v>7484400000000</v>
      </c>
      <c r="S55" s="27">
        <v>6432760566695</v>
      </c>
      <c r="T55" s="27">
        <f t="shared" si="4"/>
        <v>13917160566695</v>
      </c>
      <c r="U55" s="27">
        <v>8666525828600</v>
      </c>
      <c r="V55" s="21">
        <f t="shared" si="5"/>
        <v>1.605852315211203</v>
      </c>
    </row>
    <row r="56" spans="2:22" ht="15.75" x14ac:dyDescent="0.25">
      <c r="B56" s="7">
        <v>17</v>
      </c>
      <c r="C56" s="2" t="s">
        <v>40</v>
      </c>
      <c r="D56" s="7">
        <v>2019</v>
      </c>
      <c r="E56" s="7">
        <v>21</v>
      </c>
      <c r="F56" s="7">
        <v>25</v>
      </c>
      <c r="G56" s="21">
        <f t="shared" si="0"/>
        <v>0.84</v>
      </c>
      <c r="H56" s="11">
        <v>142397914000000</v>
      </c>
      <c r="I56" s="8">
        <v>26684916000000</v>
      </c>
      <c r="J56" s="9">
        <f t="shared" si="6"/>
        <v>5.3362698986948285</v>
      </c>
      <c r="K56" s="7">
        <v>2019</v>
      </c>
      <c r="L56" s="13">
        <v>1959</v>
      </c>
      <c r="M56" s="13">
        <f t="shared" si="1"/>
        <v>60</v>
      </c>
      <c r="N56" s="24">
        <v>169082830000000</v>
      </c>
      <c r="O56" s="21">
        <f t="shared" si="2"/>
        <v>32.761409829126052</v>
      </c>
      <c r="P56" s="27">
        <v>76215195821</v>
      </c>
      <c r="Q56" s="27">
        <v>206</v>
      </c>
      <c r="R56" s="27">
        <f t="shared" si="3"/>
        <v>15700330339126</v>
      </c>
      <c r="S56" s="27">
        <v>142397914000000</v>
      </c>
      <c r="T56" s="27">
        <f t="shared" si="4"/>
        <v>158098244339126</v>
      </c>
      <c r="U56" s="27">
        <v>169082830000000</v>
      </c>
      <c r="V56" s="21">
        <f t="shared" si="5"/>
        <v>0.93503429259568227</v>
      </c>
    </row>
    <row r="57" spans="2:22" ht="15.75" x14ac:dyDescent="0.25">
      <c r="B57" s="7"/>
      <c r="C57" s="2"/>
      <c r="D57" s="7">
        <v>2020</v>
      </c>
      <c r="E57" s="7">
        <v>20</v>
      </c>
      <c r="F57" s="7">
        <v>25</v>
      </c>
      <c r="G57" s="21">
        <f t="shared" si="0"/>
        <v>0.8</v>
      </c>
      <c r="H57" s="11">
        <v>146000782000000</v>
      </c>
      <c r="I57" s="8">
        <v>27223630000000</v>
      </c>
      <c r="J57" s="9">
        <f t="shared" si="6"/>
        <v>5.3630166880757635</v>
      </c>
      <c r="K57" s="7">
        <v>2020</v>
      </c>
      <c r="L57" s="13">
        <v>1959</v>
      </c>
      <c r="M57" s="13">
        <f t="shared" si="1"/>
        <v>61</v>
      </c>
      <c r="N57" s="24">
        <v>173224412000000</v>
      </c>
      <c r="O57" s="21">
        <f t="shared" si="2"/>
        <v>32.785609049007022</v>
      </c>
      <c r="P57" s="27">
        <v>76215195821</v>
      </c>
      <c r="Q57" s="27">
        <v>346</v>
      </c>
      <c r="R57" s="27">
        <f t="shared" si="3"/>
        <v>26370457754066</v>
      </c>
      <c r="S57" s="27">
        <v>146000782000000</v>
      </c>
      <c r="T57" s="27">
        <f t="shared" si="4"/>
        <v>172371239754066</v>
      </c>
      <c r="U57" s="27">
        <v>173224412000000</v>
      </c>
      <c r="V57" s="21">
        <f t="shared" si="5"/>
        <v>0.99507475744276741</v>
      </c>
    </row>
    <row r="58" spans="2:22" ht="15.75" x14ac:dyDescent="0.25">
      <c r="B58" s="7"/>
      <c r="C58" s="2"/>
      <c r="D58" s="7">
        <v>2021</v>
      </c>
      <c r="E58" s="7">
        <v>21</v>
      </c>
      <c r="F58" s="7">
        <v>25</v>
      </c>
      <c r="G58" s="21">
        <f t="shared" si="0"/>
        <v>0.84</v>
      </c>
      <c r="H58" s="11">
        <v>140033353000000</v>
      </c>
      <c r="I58" s="8">
        <v>28725123000000</v>
      </c>
      <c r="J58" s="9">
        <f t="shared" si="6"/>
        <v>4.8749435468039595</v>
      </c>
      <c r="K58" s="7">
        <v>2021</v>
      </c>
      <c r="L58" s="13">
        <v>1959</v>
      </c>
      <c r="M58" s="13">
        <f t="shared" si="1"/>
        <v>62</v>
      </c>
      <c r="N58" s="24">
        <v>168758476000000</v>
      </c>
      <c r="O58" s="21">
        <f t="shared" si="2"/>
        <v>32.759489672567945</v>
      </c>
      <c r="P58" s="27">
        <v>76215195821</v>
      </c>
      <c r="Q58" s="27">
        <v>332</v>
      </c>
      <c r="R58" s="27">
        <f t="shared" si="3"/>
        <v>25303445012572</v>
      </c>
      <c r="S58" s="27">
        <v>140033353000000</v>
      </c>
      <c r="T58" s="27">
        <f t="shared" si="4"/>
        <v>165336798012572</v>
      </c>
      <c r="U58" s="27">
        <v>168758476000000</v>
      </c>
      <c r="V58" s="21">
        <f t="shared" si="5"/>
        <v>0.97972440810956363</v>
      </c>
    </row>
    <row r="59" spans="2:22" ht="15.75" x14ac:dyDescent="0.25">
      <c r="B59" s="7">
        <v>18</v>
      </c>
      <c r="C59" s="2" t="s">
        <v>41</v>
      </c>
      <c r="D59" s="7">
        <v>2019</v>
      </c>
      <c r="E59" s="7">
        <v>20</v>
      </c>
      <c r="F59" s="7">
        <v>25</v>
      </c>
      <c r="G59" s="21">
        <f t="shared" si="0"/>
        <v>0.8</v>
      </c>
      <c r="H59" s="8">
        <v>142608793000000</v>
      </c>
      <c r="I59" s="8">
        <v>31471928000000</v>
      </c>
      <c r="J59" s="9">
        <f t="shared" si="6"/>
        <v>4.5313014506133849</v>
      </c>
      <c r="K59" s="7">
        <v>2019</v>
      </c>
      <c r="L59" s="13">
        <v>1958</v>
      </c>
      <c r="M59" s="13">
        <f t="shared" si="1"/>
        <v>61</v>
      </c>
      <c r="N59" s="24">
        <v>181631385000000</v>
      </c>
      <c r="O59" s="21">
        <f t="shared" si="2"/>
        <v>32.833000392053108</v>
      </c>
      <c r="P59" s="27">
        <v>8056644071</v>
      </c>
      <c r="Q59" s="27">
        <v>3250</v>
      </c>
      <c r="R59" s="27">
        <f t="shared" si="3"/>
        <v>26184093230750</v>
      </c>
      <c r="S59" s="27">
        <v>142608793000000</v>
      </c>
      <c r="T59" s="27">
        <f t="shared" si="4"/>
        <v>168792886230750</v>
      </c>
      <c r="U59" s="27">
        <v>181631385000000</v>
      </c>
      <c r="V59" s="21">
        <f t="shared" si="5"/>
        <v>0.92931563689144359</v>
      </c>
    </row>
    <row r="60" spans="2:22" ht="15.75" x14ac:dyDescent="0.25">
      <c r="B60" s="7"/>
      <c r="C60" s="2"/>
      <c r="D60" s="7">
        <v>2020</v>
      </c>
      <c r="E60" s="7">
        <v>21</v>
      </c>
      <c r="F60" s="7">
        <v>25</v>
      </c>
      <c r="G60" s="21">
        <f t="shared" si="0"/>
        <v>0.84</v>
      </c>
      <c r="H60" s="8">
        <v>142277859000000</v>
      </c>
      <c r="I60" s="8">
        <v>32964753000000</v>
      </c>
      <c r="J60" s="9">
        <f t="shared" si="6"/>
        <v>4.3160602174085758</v>
      </c>
      <c r="K60" s="7">
        <v>2020</v>
      </c>
      <c r="L60" s="13">
        <v>1958</v>
      </c>
      <c r="M60" s="13">
        <f t="shared" si="1"/>
        <v>62</v>
      </c>
      <c r="N60" s="24">
        <v>183165978000000</v>
      </c>
      <c r="O60" s="21">
        <f t="shared" si="2"/>
        <v>32.841413841315429</v>
      </c>
      <c r="P60" s="27">
        <v>8056644071</v>
      </c>
      <c r="Q60" s="27">
        <v>3110</v>
      </c>
      <c r="R60" s="27">
        <f t="shared" si="3"/>
        <v>25056163060810</v>
      </c>
      <c r="S60" s="27">
        <v>142277859000000</v>
      </c>
      <c r="T60" s="27">
        <f t="shared" si="4"/>
        <v>167334022060810</v>
      </c>
      <c r="U60" s="27">
        <v>183165978000000</v>
      </c>
      <c r="V60" s="21">
        <f t="shared" si="5"/>
        <v>0.91356497471823073</v>
      </c>
    </row>
    <row r="61" spans="2:22" ht="15.75" x14ac:dyDescent="0.25">
      <c r="B61" s="7"/>
      <c r="C61" s="2"/>
      <c r="D61" s="7">
        <v>2021</v>
      </c>
      <c r="E61" s="7">
        <v>18</v>
      </c>
      <c r="F61" s="7">
        <v>25</v>
      </c>
      <c r="G61" s="21">
        <f t="shared" si="0"/>
        <v>0.72</v>
      </c>
      <c r="H61" s="8">
        <v>146932964000000</v>
      </c>
      <c r="I61" s="8">
        <v>36078927000000</v>
      </c>
      <c r="J61" s="9">
        <f t="shared" si="6"/>
        <v>4.072542512142892</v>
      </c>
      <c r="K61" s="7">
        <v>2021</v>
      </c>
      <c r="L61" s="13">
        <v>1958</v>
      </c>
      <c r="M61" s="13">
        <f t="shared" si="1"/>
        <v>63</v>
      </c>
      <c r="N61" s="24">
        <v>191917794000000</v>
      </c>
      <c r="O61" s="21">
        <f t="shared" si="2"/>
        <v>32.888088240021268</v>
      </c>
      <c r="P61" s="27">
        <v>8056644071</v>
      </c>
      <c r="Q61" s="27">
        <v>2620</v>
      </c>
      <c r="R61" s="27">
        <f t="shared" si="3"/>
        <v>21108407466020</v>
      </c>
      <c r="S61" s="27">
        <v>146932964000000</v>
      </c>
      <c r="T61" s="27">
        <f t="shared" si="4"/>
        <v>168041371466020</v>
      </c>
      <c r="U61" s="27">
        <v>191917794000000</v>
      </c>
      <c r="V61" s="21">
        <f t="shared" si="5"/>
        <v>0.87559036587310923</v>
      </c>
    </row>
    <row r="62" spans="2:22" ht="15.75" x14ac:dyDescent="0.25">
      <c r="B62" s="7">
        <v>19</v>
      </c>
      <c r="C62" s="2" t="s">
        <v>42</v>
      </c>
      <c r="D62" s="7">
        <v>2019</v>
      </c>
      <c r="E62" s="7">
        <v>17</v>
      </c>
      <c r="F62" s="7">
        <v>25</v>
      </c>
      <c r="G62" s="21">
        <f t="shared" si="0"/>
        <v>0.68</v>
      </c>
      <c r="H62" s="8">
        <v>166845656000000</v>
      </c>
      <c r="I62" s="8">
        <v>44441714000000</v>
      </c>
      <c r="J62" s="9">
        <f t="shared" si="6"/>
        <v>3.7542579028342606</v>
      </c>
      <c r="K62" s="7">
        <v>2019</v>
      </c>
      <c r="L62" s="13">
        <v>1971</v>
      </c>
      <c r="M62" s="13">
        <f t="shared" si="1"/>
        <v>48</v>
      </c>
      <c r="N62" s="24">
        <v>211287370000000</v>
      </c>
      <c r="O62" s="21">
        <f t="shared" si="2"/>
        <v>32.984240265929259</v>
      </c>
      <c r="P62" s="27">
        <v>32022073293</v>
      </c>
      <c r="Q62" s="27">
        <v>1335</v>
      </c>
      <c r="R62" s="27">
        <f t="shared" si="3"/>
        <v>42749467846155</v>
      </c>
      <c r="S62" s="27">
        <v>166845656000000</v>
      </c>
      <c r="T62" s="27">
        <f t="shared" si="4"/>
        <v>209595123846155</v>
      </c>
      <c r="U62" s="27">
        <v>211287370000000</v>
      </c>
      <c r="V62" s="21">
        <f t="shared" si="5"/>
        <v>0.99199078414462261</v>
      </c>
    </row>
    <row r="63" spans="2:22" ht="15.75" x14ac:dyDescent="0.25">
      <c r="B63" s="7"/>
      <c r="C63" s="2"/>
      <c r="D63" s="7">
        <v>2020</v>
      </c>
      <c r="E63" s="7">
        <v>25</v>
      </c>
      <c r="F63" s="7">
        <v>25</v>
      </c>
      <c r="G63" s="21">
        <f t="shared" si="0"/>
        <v>1</v>
      </c>
      <c r="H63" s="8">
        <v>170606759000000</v>
      </c>
      <c r="I63" s="8">
        <v>47460332000000</v>
      </c>
      <c r="J63" s="9">
        <f t="shared" si="6"/>
        <v>3.594723252252007</v>
      </c>
      <c r="K63" s="7">
        <v>2020</v>
      </c>
      <c r="L63" s="13">
        <v>1971</v>
      </c>
      <c r="M63" s="13">
        <f t="shared" si="1"/>
        <v>49</v>
      </c>
      <c r="N63" s="24">
        <v>218067091000000</v>
      </c>
      <c r="O63" s="21">
        <f t="shared" si="2"/>
        <v>33.015823888250935</v>
      </c>
      <c r="P63" s="27">
        <v>32022073293</v>
      </c>
      <c r="Q63" s="27">
        <v>1065</v>
      </c>
      <c r="R63" s="27">
        <f t="shared" si="3"/>
        <v>34103508057045</v>
      </c>
      <c r="S63" s="27">
        <v>170606759000000</v>
      </c>
      <c r="T63" s="27">
        <f t="shared" si="4"/>
        <v>204710267057045</v>
      </c>
      <c r="U63" s="27">
        <v>218067091000000</v>
      </c>
      <c r="V63" s="21">
        <f t="shared" si="5"/>
        <v>0.9387490158111248</v>
      </c>
    </row>
    <row r="64" spans="2:22" ht="15.75" x14ac:dyDescent="0.25">
      <c r="B64" s="7"/>
      <c r="C64" s="2"/>
      <c r="D64" s="7">
        <v>2021</v>
      </c>
      <c r="E64" s="7">
        <v>20</v>
      </c>
      <c r="F64" s="7">
        <v>25</v>
      </c>
      <c r="G64" s="21">
        <f t="shared" si="0"/>
        <v>0.8</v>
      </c>
      <c r="H64" s="8">
        <v>155914795000000</v>
      </c>
      <c r="I64" s="8">
        <v>48547747000000</v>
      </c>
      <c r="J64" s="9">
        <f t="shared" si="6"/>
        <v>3.2115763271156537</v>
      </c>
      <c r="K64" s="7">
        <v>2021</v>
      </c>
      <c r="L64" s="13">
        <v>1971</v>
      </c>
      <c r="M64" s="13">
        <f t="shared" si="1"/>
        <v>50</v>
      </c>
      <c r="N64" s="24">
        <v>204462542000000</v>
      </c>
      <c r="O64" s="21">
        <f t="shared" si="2"/>
        <v>32.951405905929811</v>
      </c>
      <c r="P64" s="27">
        <v>32022073293</v>
      </c>
      <c r="Q64" s="27">
        <v>770</v>
      </c>
      <c r="R64" s="27">
        <f t="shared" si="3"/>
        <v>24656996435610</v>
      </c>
      <c r="S64" s="27">
        <v>155914795000000</v>
      </c>
      <c r="T64" s="27">
        <f t="shared" si="4"/>
        <v>180571791435610</v>
      </c>
      <c r="U64" s="27">
        <v>204462542000000</v>
      </c>
      <c r="V64" s="21">
        <f t="shared" si="5"/>
        <v>0.8831534112278131</v>
      </c>
    </row>
    <row r="65" spans="2:22" ht="15.75" x14ac:dyDescent="0.25">
      <c r="B65" s="7">
        <v>20</v>
      </c>
      <c r="C65" s="2" t="s">
        <v>43</v>
      </c>
      <c r="D65" s="7">
        <v>2019</v>
      </c>
      <c r="E65" s="7">
        <v>18</v>
      </c>
      <c r="F65" s="7">
        <v>25</v>
      </c>
      <c r="G65" s="21">
        <f t="shared" si="0"/>
        <v>0.72</v>
      </c>
      <c r="H65" s="12">
        <v>85262393260982</v>
      </c>
      <c r="I65" s="12">
        <v>15541437632534</v>
      </c>
      <c r="J65" s="9">
        <f t="shared" si="6"/>
        <v>5.4861329612452421</v>
      </c>
      <c r="K65" s="7">
        <v>2019</v>
      </c>
      <c r="L65" s="13">
        <v>1969</v>
      </c>
      <c r="M65" s="13">
        <f t="shared" si="1"/>
        <v>50</v>
      </c>
      <c r="N65" s="24">
        <v>100803830893516</v>
      </c>
      <c r="O65" s="21">
        <f t="shared" si="2"/>
        <v>32.244197475739639</v>
      </c>
      <c r="P65" s="27">
        <v>6963775206</v>
      </c>
      <c r="Q65" s="27">
        <v>6350</v>
      </c>
      <c r="R65" s="27">
        <f t="shared" si="3"/>
        <v>44219972558100</v>
      </c>
      <c r="S65" s="27">
        <v>85262393260982</v>
      </c>
      <c r="T65" s="27">
        <f t="shared" si="4"/>
        <v>129482365819082</v>
      </c>
      <c r="U65" s="27">
        <v>100803830893516</v>
      </c>
      <c r="V65" s="21">
        <f t="shared" si="5"/>
        <v>1.2844984627207328</v>
      </c>
    </row>
    <row r="66" spans="2:22" ht="15.75" x14ac:dyDescent="0.25">
      <c r="B66" s="7"/>
      <c r="C66" s="2"/>
      <c r="D66" s="7">
        <v>2020</v>
      </c>
      <c r="E66" s="7">
        <v>24</v>
      </c>
      <c r="F66" s="7">
        <v>25</v>
      </c>
      <c r="G66" s="21">
        <f t="shared" si="0"/>
        <v>0.96</v>
      </c>
      <c r="H66" s="12">
        <v>93994503028920</v>
      </c>
      <c r="I66" s="12">
        <v>18208149764302</v>
      </c>
      <c r="J66" s="9">
        <f t="shared" si="6"/>
        <v>5.1622215461562702</v>
      </c>
      <c r="K66" s="7">
        <v>2020</v>
      </c>
      <c r="L66" s="13">
        <v>1969</v>
      </c>
      <c r="M66" s="13">
        <f t="shared" si="1"/>
        <v>51</v>
      </c>
      <c r="N66" s="24">
        <v>112202652793222</v>
      </c>
      <c r="O66" s="21">
        <f t="shared" si="2"/>
        <v>32.351327752170995</v>
      </c>
      <c r="P66" s="27">
        <v>6894138227</v>
      </c>
      <c r="Q66" s="27">
        <v>7200</v>
      </c>
      <c r="R66" s="27">
        <f t="shared" si="3"/>
        <v>49637795234400</v>
      </c>
      <c r="S66" s="27">
        <v>93994503028920</v>
      </c>
      <c r="T66" s="27">
        <f t="shared" si="4"/>
        <v>143632298263320</v>
      </c>
      <c r="U66" s="27">
        <v>112202652793222</v>
      </c>
      <c r="V66" s="21">
        <f t="shared" si="5"/>
        <v>1.2801149945003494</v>
      </c>
    </row>
    <row r="67" spans="2:22" ht="15.75" x14ac:dyDescent="0.25">
      <c r="B67" s="13"/>
      <c r="C67" s="2"/>
      <c r="D67" s="7">
        <v>2021</v>
      </c>
      <c r="E67" s="7">
        <v>20</v>
      </c>
      <c r="F67" s="7">
        <v>25</v>
      </c>
      <c r="G67" s="21">
        <f t="shared" si="0"/>
        <v>0.8</v>
      </c>
      <c r="H67" s="12">
        <v>113734927421808</v>
      </c>
      <c r="I67" s="12">
        <v>19144462387338</v>
      </c>
      <c r="J67" s="9">
        <f t="shared" si="6"/>
        <v>5.9408786269721219</v>
      </c>
      <c r="K67" s="7">
        <v>2021</v>
      </c>
      <c r="L67" s="13">
        <v>1969</v>
      </c>
      <c r="M67" s="13">
        <f t="shared" si="1"/>
        <v>52</v>
      </c>
      <c r="N67" s="24">
        <v>132879389809146</v>
      </c>
      <c r="O67" s="21">
        <f t="shared" si="2"/>
        <v>32.520462989178689</v>
      </c>
      <c r="P67" s="27">
        <v>6894138227</v>
      </c>
      <c r="Q67" s="27">
        <v>8475</v>
      </c>
      <c r="R67" s="27">
        <f t="shared" si="3"/>
        <v>58427821473825</v>
      </c>
      <c r="S67" s="27">
        <v>113734927421808</v>
      </c>
      <c r="T67" s="27">
        <f t="shared" si="4"/>
        <v>172162748895633</v>
      </c>
      <c r="U67" s="27">
        <v>132879389809146</v>
      </c>
      <c r="V67" s="21">
        <f t="shared" si="5"/>
        <v>1.2956316938458965</v>
      </c>
    </row>
    <row r="68" spans="2:22" ht="15.75" x14ac:dyDescent="0.25">
      <c r="B68" s="1"/>
      <c r="C68" s="1"/>
      <c r="D68" s="1"/>
      <c r="E68" s="1"/>
      <c r="F68" s="1"/>
      <c r="G68" s="1"/>
      <c r="H68" s="1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2:22" ht="15.75" x14ac:dyDescent="0.25">
      <c r="B69" s="1"/>
      <c r="C69" s="1"/>
      <c r="D69" s="1"/>
      <c r="E69" s="1"/>
      <c r="F69" s="1"/>
      <c r="G69" s="1"/>
      <c r="H69" s="17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2:22" ht="15.75" x14ac:dyDescent="0.25">
      <c r="B70" s="1"/>
      <c r="C70" s="1"/>
      <c r="D70" s="1"/>
      <c r="E70" s="1"/>
      <c r="F70" s="1"/>
      <c r="G70" s="15"/>
      <c r="H70" s="1"/>
      <c r="I70" s="16"/>
      <c r="J70" s="18"/>
      <c r="K70" s="19"/>
      <c r="L70" s="1"/>
      <c r="M70" s="18"/>
      <c r="N70" s="1"/>
      <c r="O70" s="1"/>
      <c r="P70" s="1"/>
      <c r="Q70" s="1"/>
      <c r="R70" s="1"/>
      <c r="S70" s="1"/>
      <c r="T70" s="1"/>
      <c r="U70" s="1"/>
      <c r="V70" s="1"/>
    </row>
    <row r="71" spans="2:22" ht="15.75" x14ac:dyDescent="0.25">
      <c r="B71" s="1"/>
      <c r="C71" s="1"/>
      <c r="D71" s="1"/>
      <c r="E71" s="1"/>
      <c r="F71" s="1"/>
      <c r="G71" s="15"/>
      <c r="H71" s="1"/>
      <c r="I71" s="16"/>
      <c r="J71" s="18"/>
      <c r="K71" s="19"/>
      <c r="L71" s="1"/>
      <c r="M71" s="18"/>
      <c r="N71" s="1"/>
      <c r="O71" s="1"/>
      <c r="P71" s="1"/>
      <c r="Q71" s="1"/>
      <c r="R71" s="1"/>
      <c r="S71" s="1"/>
      <c r="T71" s="1"/>
      <c r="U71" s="1"/>
      <c r="V71" s="1"/>
    </row>
    <row r="72" spans="2:22" ht="15.75" x14ac:dyDescent="0.25">
      <c r="B72" s="1"/>
      <c r="C72" s="1"/>
      <c r="D72" s="1"/>
      <c r="E72" s="1"/>
      <c r="F72" s="1"/>
      <c r="G72" s="15"/>
      <c r="H72" s="1"/>
      <c r="I72" s="16"/>
      <c r="J72" s="18"/>
      <c r="K72" s="19"/>
      <c r="L72" s="1"/>
      <c r="M72" s="18"/>
      <c r="N72" s="1"/>
      <c r="O72" s="1"/>
      <c r="P72" s="1"/>
      <c r="Q72" s="1"/>
      <c r="R72" s="1"/>
      <c r="S72" s="1"/>
      <c r="T72" s="1"/>
      <c r="U72" s="1"/>
      <c r="V72" s="1"/>
    </row>
    <row r="73" spans="2:22" ht="15.75" x14ac:dyDescent="0.25">
      <c r="B73" s="1"/>
      <c r="C73" s="1"/>
      <c r="D73" s="1"/>
      <c r="E73" s="1"/>
      <c r="F73" s="1"/>
      <c r="G73" s="15"/>
      <c r="H73" s="1"/>
      <c r="I73" s="16"/>
      <c r="J73" s="18"/>
      <c r="K73" s="19"/>
      <c r="L73" s="1"/>
      <c r="M73" s="18"/>
      <c r="N73" s="1"/>
      <c r="O73" s="1"/>
      <c r="P73" s="1"/>
      <c r="Q73" s="1"/>
      <c r="R73" s="1"/>
      <c r="S73" s="1"/>
      <c r="T73" s="1"/>
      <c r="U73" s="1"/>
      <c r="V73" s="1"/>
    </row>
    <row r="74" spans="2:22" ht="15.75" x14ac:dyDescent="0.25">
      <c r="B74" s="1"/>
      <c r="C74" s="1"/>
      <c r="D74" s="1"/>
      <c r="E74" s="1"/>
      <c r="F74" s="1"/>
      <c r="G74" s="15"/>
      <c r="H74" s="1"/>
      <c r="I74" s="16"/>
      <c r="J74" s="18"/>
      <c r="K74" s="19"/>
      <c r="L74" s="1"/>
      <c r="M74" s="18"/>
      <c r="N74" s="1"/>
      <c r="O74" s="1"/>
      <c r="P74" s="1"/>
      <c r="Q74" s="1"/>
      <c r="R74" s="1"/>
      <c r="S74" s="1"/>
      <c r="T74" s="1"/>
      <c r="U74" s="1"/>
      <c r="V74" s="1"/>
    </row>
    <row r="75" spans="2:22" ht="15.75" x14ac:dyDescent="0.25">
      <c r="B75" s="1"/>
      <c r="C75" s="1"/>
      <c r="D75" s="1"/>
      <c r="E75" s="1"/>
      <c r="F75" s="1"/>
      <c r="G75" s="15"/>
      <c r="H75" s="1"/>
      <c r="I75" s="16"/>
      <c r="J75" s="18"/>
      <c r="K75" s="19"/>
      <c r="L75" s="1"/>
      <c r="M75" s="18"/>
      <c r="N75" s="1"/>
      <c r="O75" s="1"/>
      <c r="P75" s="1"/>
      <c r="Q75" s="1"/>
      <c r="R75" s="1"/>
      <c r="S75" s="1"/>
      <c r="T75" s="1"/>
      <c r="U75" s="1"/>
      <c r="V75" s="1"/>
    </row>
    <row r="76" spans="2:22" ht="15.75" x14ac:dyDescent="0.25">
      <c r="B76" s="1"/>
      <c r="C76" s="1"/>
      <c r="D76" s="1"/>
      <c r="E76" s="1"/>
      <c r="F76" s="1"/>
      <c r="G76" s="15"/>
      <c r="H76" s="1"/>
      <c r="I76" s="16"/>
      <c r="J76" s="18"/>
      <c r="K76" s="19"/>
      <c r="L76" s="1"/>
      <c r="M76" s="18"/>
      <c r="N76" s="1"/>
      <c r="O76" s="1"/>
      <c r="P76" s="1"/>
      <c r="Q76" s="1"/>
      <c r="R76" s="1"/>
      <c r="S76" s="1"/>
      <c r="T76" s="1"/>
      <c r="U76" s="1"/>
      <c r="V76" s="1"/>
    </row>
    <row r="77" spans="2:22" ht="15.75" x14ac:dyDescent="0.25">
      <c r="B77" s="1"/>
      <c r="C77" s="1"/>
      <c r="D77" s="1"/>
      <c r="E77" s="1"/>
      <c r="F77" s="1"/>
      <c r="G77" s="15"/>
      <c r="H77" s="1"/>
      <c r="I77" s="16"/>
      <c r="J77" s="18"/>
      <c r="K77" s="19"/>
      <c r="L77" s="1"/>
      <c r="M77" s="18"/>
      <c r="N77" s="1"/>
      <c r="O77" s="1"/>
      <c r="P77" s="1"/>
      <c r="Q77" s="1"/>
      <c r="R77" s="1"/>
      <c r="S77" s="1"/>
      <c r="T77" s="1"/>
      <c r="U77" s="1"/>
      <c r="V77" s="1"/>
    </row>
    <row r="78" spans="2:22" ht="15.75" x14ac:dyDescent="0.25">
      <c r="B78" s="1"/>
      <c r="C78" s="1"/>
      <c r="D78" s="1"/>
      <c r="E78" s="1"/>
      <c r="F78" s="1"/>
      <c r="G78" s="15"/>
      <c r="H78" s="1"/>
      <c r="I78" s="16"/>
      <c r="J78" s="18"/>
      <c r="K78" s="19"/>
      <c r="L78" s="1"/>
      <c r="M78" s="18"/>
      <c r="N78" s="1"/>
      <c r="O78" s="1"/>
      <c r="P78" s="1"/>
      <c r="Q78" s="1"/>
      <c r="R78" s="1"/>
      <c r="S78" s="1"/>
      <c r="T78" s="1"/>
      <c r="U78" s="1"/>
      <c r="V78" s="1"/>
    </row>
    <row r="79" spans="2:22" ht="15.75" x14ac:dyDescent="0.25">
      <c r="B79" s="1"/>
      <c r="C79" s="1"/>
      <c r="D79" s="1"/>
      <c r="E79" s="1"/>
      <c r="F79" s="1"/>
      <c r="G79" s="15"/>
      <c r="H79" s="1"/>
      <c r="I79" s="16"/>
      <c r="J79" s="18"/>
      <c r="K79" s="19"/>
      <c r="L79" s="1"/>
      <c r="M79" s="18"/>
      <c r="N79" s="1"/>
      <c r="O79" s="1"/>
      <c r="P79" s="1"/>
      <c r="Q79" s="1"/>
      <c r="R79" s="1"/>
      <c r="S79" s="1"/>
      <c r="T79" s="1"/>
      <c r="U79" s="1"/>
      <c r="V79" s="1"/>
    </row>
    <row r="80" spans="2:22" ht="15.75" x14ac:dyDescent="0.25">
      <c r="B80" s="1"/>
      <c r="C80" s="1"/>
      <c r="D80" s="1"/>
      <c r="E80" s="1"/>
      <c r="F80" s="1"/>
      <c r="G80" s="15"/>
      <c r="H80" s="1"/>
      <c r="I80" s="16"/>
      <c r="J80" s="18"/>
      <c r="K80" s="19"/>
      <c r="L80" s="1"/>
      <c r="M80" s="18"/>
      <c r="N80" s="1"/>
      <c r="O80" s="1"/>
      <c r="P80" s="1"/>
      <c r="Q80" s="1"/>
      <c r="R80" s="1"/>
      <c r="S80" s="1"/>
      <c r="T80" s="1"/>
      <c r="U80" s="1"/>
      <c r="V80" s="1"/>
    </row>
    <row r="81" spans="7:13" ht="15.75" x14ac:dyDescent="0.25">
      <c r="G81" s="15"/>
      <c r="H81" s="1"/>
      <c r="I81" s="16"/>
      <c r="J81" s="18"/>
      <c r="K81" s="19"/>
      <c r="L81" s="1"/>
      <c r="M81" s="18"/>
    </row>
    <row r="82" spans="7:13" ht="15.75" x14ac:dyDescent="0.25">
      <c r="G82" s="15"/>
      <c r="H82" s="1"/>
      <c r="I82" s="16"/>
      <c r="J82" s="18"/>
      <c r="K82" s="19"/>
      <c r="L82" s="1"/>
      <c r="M82" s="18"/>
    </row>
    <row r="83" spans="7:13" ht="15.75" x14ac:dyDescent="0.25">
      <c r="G83" s="15"/>
      <c r="H83" s="1"/>
      <c r="I83" s="16"/>
      <c r="J83" s="18"/>
      <c r="K83" s="19"/>
      <c r="L83" s="1"/>
      <c r="M83" s="18"/>
    </row>
    <row r="84" spans="7:13" ht="15.75" x14ac:dyDescent="0.25">
      <c r="G84" s="15"/>
      <c r="H84" s="1"/>
      <c r="I84" s="16"/>
      <c r="J84" s="18"/>
      <c r="K84" s="19"/>
      <c r="L84" s="1"/>
      <c r="M84" s="18"/>
    </row>
    <row r="85" spans="7:13" ht="15.75" x14ac:dyDescent="0.25">
      <c r="G85" s="15"/>
      <c r="H85" s="1"/>
      <c r="I85" s="16"/>
      <c r="J85" s="18"/>
      <c r="K85" s="19"/>
      <c r="L85" s="1"/>
      <c r="M85" s="18"/>
    </row>
    <row r="86" spans="7:13" ht="15.75" x14ac:dyDescent="0.25">
      <c r="G86" s="15"/>
      <c r="H86" s="1"/>
      <c r="I86" s="16"/>
      <c r="J86" s="18"/>
      <c r="K86" s="19"/>
      <c r="L86" s="1"/>
      <c r="M86" s="18"/>
    </row>
    <row r="87" spans="7:13" ht="15.75" x14ac:dyDescent="0.25">
      <c r="G87" s="15"/>
      <c r="H87" s="1"/>
      <c r="I87" s="16"/>
      <c r="J87" s="18"/>
      <c r="K87" s="19"/>
      <c r="L87" s="1"/>
      <c r="M87" s="18"/>
    </row>
    <row r="88" spans="7:13" ht="15.75" x14ac:dyDescent="0.25">
      <c r="G88" s="15"/>
      <c r="H88" s="1"/>
      <c r="I88" s="16"/>
      <c r="J88" s="18"/>
      <c r="K88" s="19"/>
      <c r="L88" s="1"/>
      <c r="M88" s="18"/>
    </row>
    <row r="89" spans="7:13" ht="15.75" x14ac:dyDescent="0.25">
      <c r="G89" s="15"/>
      <c r="H89" s="1"/>
      <c r="I89" s="16"/>
      <c r="J89" s="18"/>
      <c r="K89" s="19"/>
      <c r="L89" s="1"/>
      <c r="M89" s="18"/>
    </row>
    <row r="90" spans="7:13" ht="15.75" x14ac:dyDescent="0.25">
      <c r="G90" s="15"/>
      <c r="H90" s="1"/>
      <c r="I90" s="16"/>
      <c r="J90" s="18"/>
      <c r="K90" s="19"/>
      <c r="L90" s="1"/>
      <c r="M90" s="18"/>
    </row>
    <row r="91" spans="7:13" ht="15.75" x14ac:dyDescent="0.25">
      <c r="G91" s="15"/>
      <c r="H91" s="1"/>
      <c r="I91" s="16"/>
      <c r="J91" s="18"/>
      <c r="K91" s="19"/>
      <c r="L91" s="1"/>
      <c r="M91" s="18"/>
    </row>
    <row r="92" spans="7:13" ht="15.75" x14ac:dyDescent="0.25">
      <c r="G92" s="15"/>
      <c r="H92" s="1"/>
      <c r="I92" s="16"/>
      <c r="J92" s="18"/>
      <c r="K92" s="19"/>
      <c r="L92" s="1"/>
      <c r="M92" s="18"/>
    </row>
    <row r="93" spans="7:13" ht="15.75" x14ac:dyDescent="0.25">
      <c r="G93" s="15"/>
      <c r="H93" s="1"/>
      <c r="I93" s="16"/>
      <c r="J93" s="18"/>
      <c r="K93" s="19"/>
      <c r="L93" s="1"/>
      <c r="M93" s="18"/>
    </row>
    <row r="94" spans="7:13" ht="15.75" x14ac:dyDescent="0.25">
      <c r="G94" s="15"/>
      <c r="H94" s="1"/>
      <c r="I94" s="16"/>
      <c r="J94" s="18"/>
      <c r="K94" s="19"/>
      <c r="L94" s="1"/>
      <c r="M94" s="18"/>
    </row>
    <row r="95" spans="7:13" ht="15.75" x14ac:dyDescent="0.25">
      <c r="G95" s="15"/>
      <c r="H95" s="1"/>
      <c r="I95" s="16"/>
      <c r="J95" s="18"/>
      <c r="K95" s="19"/>
      <c r="L95" s="1"/>
      <c r="M95" s="18"/>
    </row>
    <row r="96" spans="7:13" ht="15.75" x14ac:dyDescent="0.25">
      <c r="G96" s="15"/>
      <c r="H96" s="1"/>
      <c r="I96" s="16"/>
      <c r="J96" s="18"/>
      <c r="K96" s="19"/>
      <c r="L96" s="1"/>
      <c r="M96" s="18"/>
    </row>
    <row r="97" spans="7:13" ht="15.75" x14ac:dyDescent="0.25">
      <c r="G97" s="15"/>
      <c r="H97" s="1"/>
      <c r="I97" s="16"/>
      <c r="J97" s="18"/>
      <c r="K97" s="19"/>
      <c r="L97" s="1"/>
      <c r="M97" s="18"/>
    </row>
    <row r="98" spans="7:13" ht="15.75" x14ac:dyDescent="0.25">
      <c r="G98" s="15"/>
      <c r="H98" s="1"/>
      <c r="I98" s="16"/>
      <c r="J98" s="18"/>
      <c r="K98" s="19"/>
      <c r="L98" s="1"/>
      <c r="M98" s="18"/>
    </row>
    <row r="99" spans="7:13" ht="15.75" x14ac:dyDescent="0.25">
      <c r="G99" s="15"/>
      <c r="H99" s="1"/>
      <c r="I99" s="16"/>
      <c r="J99" s="18"/>
      <c r="K99" s="19"/>
      <c r="L99" s="1"/>
      <c r="M99" s="18"/>
    </row>
    <row r="100" spans="7:13" ht="15.75" x14ac:dyDescent="0.25">
      <c r="G100" s="15"/>
      <c r="H100" s="1"/>
      <c r="I100" s="16"/>
      <c r="J100" s="18"/>
      <c r="K100" s="19"/>
      <c r="L100" s="1"/>
      <c r="M100" s="18"/>
    </row>
    <row r="101" spans="7:13" ht="15.75" x14ac:dyDescent="0.25">
      <c r="G101" s="15"/>
      <c r="H101" s="1"/>
      <c r="I101" s="16"/>
      <c r="J101" s="18"/>
      <c r="K101" s="19"/>
      <c r="L101" s="1"/>
      <c r="M101" s="18"/>
    </row>
    <row r="102" spans="7:13" ht="15.75" x14ac:dyDescent="0.25">
      <c r="G102" s="15"/>
      <c r="H102" s="1"/>
      <c r="I102" s="16"/>
      <c r="J102" s="18"/>
      <c r="K102" s="19"/>
      <c r="L102" s="1"/>
      <c r="M102" s="18"/>
    </row>
    <row r="103" spans="7:13" ht="15.75" x14ac:dyDescent="0.25">
      <c r="G103" s="15"/>
      <c r="H103" s="1"/>
      <c r="I103" s="16"/>
      <c r="J103" s="18"/>
      <c r="K103" s="19"/>
      <c r="L103" s="1"/>
      <c r="M103" s="18"/>
    </row>
    <row r="104" spans="7:13" ht="15.75" x14ac:dyDescent="0.25">
      <c r="G104" s="15"/>
      <c r="H104" s="1"/>
      <c r="I104" s="16"/>
      <c r="J104" s="18"/>
      <c r="K104" s="19"/>
      <c r="L104" s="1"/>
      <c r="M104" s="18"/>
    </row>
    <row r="105" spans="7:13" ht="15.75" x14ac:dyDescent="0.25">
      <c r="G105" s="15"/>
      <c r="H105" s="1"/>
      <c r="I105" s="16"/>
      <c r="J105" s="18"/>
      <c r="K105" s="19"/>
      <c r="L105" s="1"/>
      <c r="M105" s="18"/>
    </row>
    <row r="106" spans="7:13" ht="15.75" x14ac:dyDescent="0.25">
      <c r="G106" s="15"/>
      <c r="H106" s="1"/>
      <c r="I106" s="16"/>
      <c r="J106" s="18"/>
      <c r="K106" s="19"/>
      <c r="L106" s="1"/>
      <c r="M106" s="18"/>
    </row>
    <row r="107" spans="7:13" ht="15.75" x14ac:dyDescent="0.25">
      <c r="G107" s="15"/>
      <c r="H107" s="1"/>
      <c r="I107" s="16"/>
      <c r="J107" s="18"/>
      <c r="K107" s="19"/>
      <c r="L107" s="1"/>
      <c r="M107" s="18"/>
    </row>
    <row r="108" spans="7:13" ht="15.75" x14ac:dyDescent="0.25">
      <c r="G108" s="15"/>
      <c r="H108" s="1"/>
      <c r="I108" s="16"/>
      <c r="J108" s="18"/>
      <c r="K108" s="19"/>
      <c r="L108" s="1"/>
      <c r="M108" s="18"/>
    </row>
    <row r="109" spans="7:13" ht="15.75" x14ac:dyDescent="0.25">
      <c r="G109" s="15"/>
      <c r="H109" s="1"/>
      <c r="I109" s="16"/>
      <c r="J109" s="18"/>
      <c r="K109" s="19"/>
      <c r="L109" s="1"/>
      <c r="M109" s="18"/>
    </row>
    <row r="110" spans="7:13" ht="15.75" x14ac:dyDescent="0.25">
      <c r="G110" s="15"/>
      <c r="H110" s="1"/>
      <c r="I110" s="16"/>
      <c r="J110" s="18"/>
      <c r="K110" s="19"/>
      <c r="L110" s="1"/>
      <c r="M110" s="18"/>
    </row>
    <row r="111" spans="7:13" ht="15.75" x14ac:dyDescent="0.25">
      <c r="G111" s="15"/>
      <c r="H111" s="1"/>
      <c r="I111" s="16"/>
      <c r="J111" s="18"/>
      <c r="K111" s="19"/>
      <c r="L111" s="1"/>
      <c r="M111" s="18"/>
    </row>
    <row r="112" spans="7:13" ht="15.75" x14ac:dyDescent="0.25">
      <c r="G112" s="15"/>
      <c r="H112" s="1"/>
      <c r="I112" s="16"/>
      <c r="J112" s="18"/>
      <c r="K112" s="19"/>
      <c r="L112" s="1"/>
      <c r="M112" s="18"/>
    </row>
    <row r="113" spans="7:13" ht="15.75" x14ac:dyDescent="0.25">
      <c r="G113" s="15"/>
      <c r="H113" s="1"/>
      <c r="I113" s="16"/>
      <c r="J113" s="18"/>
      <c r="K113" s="19"/>
      <c r="L113" s="1"/>
      <c r="M113" s="18"/>
    </row>
    <row r="114" spans="7:13" ht="15.75" x14ac:dyDescent="0.25">
      <c r="G114" s="15"/>
      <c r="H114" s="1"/>
      <c r="I114" s="16"/>
      <c r="J114" s="18"/>
      <c r="K114" s="19"/>
      <c r="L114" s="1"/>
      <c r="M114" s="18"/>
    </row>
    <row r="115" spans="7:13" ht="15.75" x14ac:dyDescent="0.25">
      <c r="G115" s="15"/>
      <c r="H115" s="1"/>
      <c r="I115" s="16"/>
      <c r="J115" s="18"/>
      <c r="K115" s="19"/>
      <c r="L115" s="1"/>
      <c r="M115" s="18"/>
    </row>
    <row r="116" spans="7:13" ht="15.75" x14ac:dyDescent="0.25">
      <c r="G116" s="15"/>
      <c r="H116" s="1"/>
      <c r="I116" s="16"/>
      <c r="J116" s="18"/>
      <c r="K116" s="19"/>
      <c r="L116" s="1"/>
      <c r="M116" s="18"/>
    </row>
    <row r="117" spans="7:13" ht="15.75" x14ac:dyDescent="0.25">
      <c r="G117" s="15"/>
      <c r="H117" s="1"/>
      <c r="I117" s="16"/>
      <c r="J117" s="18"/>
      <c r="K117" s="19"/>
      <c r="L117" s="1"/>
      <c r="M117" s="18"/>
    </row>
    <row r="118" spans="7:13" ht="15.75" x14ac:dyDescent="0.25">
      <c r="G118" s="15"/>
      <c r="H118" s="1"/>
      <c r="I118" s="16"/>
      <c r="J118" s="18"/>
      <c r="K118" s="19"/>
      <c r="L118" s="1"/>
      <c r="M118" s="18"/>
    </row>
    <row r="119" spans="7:13" ht="15.75" x14ac:dyDescent="0.25">
      <c r="G119" s="15"/>
      <c r="H119" s="1"/>
      <c r="I119" s="16"/>
      <c r="J119" s="18"/>
      <c r="K119" s="19"/>
      <c r="L119" s="1"/>
      <c r="M119" s="18"/>
    </row>
    <row r="120" spans="7:13" ht="15.75" x14ac:dyDescent="0.25">
      <c r="G120" s="15"/>
      <c r="H120" s="1"/>
      <c r="I120" s="16"/>
      <c r="J120" s="18"/>
      <c r="K120" s="19"/>
      <c r="L120" s="1"/>
      <c r="M120" s="18"/>
    </row>
    <row r="121" spans="7:13" ht="15.75" x14ac:dyDescent="0.25">
      <c r="G121" s="15"/>
      <c r="H121" s="1"/>
      <c r="I121" s="16"/>
      <c r="J121" s="18"/>
      <c r="K121" s="19"/>
      <c r="L121" s="1"/>
      <c r="M121" s="18"/>
    </row>
    <row r="122" spans="7:13" ht="15.75" x14ac:dyDescent="0.25">
      <c r="G122" s="15"/>
      <c r="H122" s="1"/>
      <c r="I122" s="16"/>
      <c r="J122" s="18"/>
      <c r="K122" s="19"/>
      <c r="L122" s="1"/>
      <c r="M122" s="18"/>
    </row>
    <row r="123" spans="7:13" ht="15.75" x14ac:dyDescent="0.25">
      <c r="G123" s="15"/>
      <c r="H123" s="1"/>
      <c r="I123" s="16"/>
      <c r="J123" s="18"/>
      <c r="K123" s="19"/>
      <c r="L123" s="1"/>
      <c r="M123" s="18"/>
    </row>
    <row r="124" spans="7:13" ht="15.75" x14ac:dyDescent="0.25">
      <c r="G124" s="15"/>
      <c r="H124" s="1"/>
      <c r="I124" s="16"/>
      <c r="J124" s="18"/>
      <c r="K124" s="19"/>
      <c r="L124" s="1"/>
      <c r="M124" s="18"/>
    </row>
    <row r="125" spans="7:13" ht="15.75" x14ac:dyDescent="0.25">
      <c r="G125" s="15"/>
      <c r="H125" s="1"/>
      <c r="I125" s="16"/>
      <c r="J125" s="18"/>
      <c r="K125" s="19"/>
      <c r="L125" s="1"/>
      <c r="M125" s="18"/>
    </row>
    <row r="126" spans="7:13" ht="15.75" x14ac:dyDescent="0.25">
      <c r="G126" s="15"/>
      <c r="H126" s="1"/>
      <c r="I126" s="16"/>
      <c r="J126" s="18"/>
      <c r="K126" s="19"/>
      <c r="L126" s="1"/>
      <c r="M126" s="18"/>
    </row>
    <row r="127" spans="7:13" ht="15.75" x14ac:dyDescent="0.25">
      <c r="G127" s="15"/>
      <c r="H127" s="1"/>
      <c r="I127" s="16"/>
      <c r="J127" s="18"/>
      <c r="K127" s="19"/>
      <c r="L127" s="1"/>
      <c r="M127" s="18"/>
    </row>
    <row r="128" spans="7:13" ht="15.75" x14ac:dyDescent="0.25">
      <c r="G128" s="15"/>
      <c r="H128" s="1"/>
      <c r="I128" s="16"/>
      <c r="J128" s="18"/>
      <c r="K128" s="19"/>
      <c r="L128" s="1"/>
      <c r="M128" s="18"/>
    </row>
    <row r="129" spans="7:13" ht="15.75" x14ac:dyDescent="0.25">
      <c r="G129" s="15"/>
      <c r="H129" s="1"/>
      <c r="I129" s="16"/>
      <c r="J129" s="18"/>
      <c r="K129" s="19"/>
      <c r="L129" s="1"/>
      <c r="M129" s="18"/>
    </row>
    <row r="130" spans="7:13" ht="15.75" x14ac:dyDescent="0.25">
      <c r="G130" s="15"/>
      <c r="H130" s="1"/>
      <c r="I130" s="16"/>
      <c r="J130" s="18"/>
      <c r="K130" s="19"/>
      <c r="L130" s="1"/>
      <c r="M130" s="18"/>
    </row>
    <row r="131" spans="7:13" ht="15.75" x14ac:dyDescent="0.25">
      <c r="G131" s="15"/>
      <c r="H131" s="1"/>
      <c r="I131" s="16"/>
      <c r="J131" s="18"/>
      <c r="K131" s="19"/>
      <c r="L131" s="1"/>
      <c r="M131" s="18"/>
    </row>
    <row r="132" spans="7:13" ht="15.75" x14ac:dyDescent="0.25">
      <c r="G132" s="15"/>
      <c r="H132" s="1"/>
      <c r="I132" s="16"/>
      <c r="J132" s="18"/>
      <c r="K132" s="19"/>
      <c r="L132" s="1"/>
      <c r="M132" s="18"/>
    </row>
    <row r="133" spans="7:13" ht="15.75" x14ac:dyDescent="0.25">
      <c r="G133" s="15"/>
      <c r="H133" s="1"/>
      <c r="I133" s="16"/>
      <c r="J133" s="18"/>
      <c r="K133" s="19"/>
      <c r="L133" s="1"/>
      <c r="M133" s="18"/>
    </row>
    <row r="134" spans="7:13" ht="15.75" x14ac:dyDescent="0.25">
      <c r="G134" s="15"/>
      <c r="H134" s="1"/>
      <c r="I134" s="16"/>
      <c r="J134" s="18"/>
      <c r="K134" s="19"/>
      <c r="L134" s="1"/>
      <c r="M134" s="18"/>
    </row>
    <row r="135" spans="7:13" ht="15.75" x14ac:dyDescent="0.25">
      <c r="G135" s="15"/>
      <c r="H135" s="1"/>
      <c r="I135" s="16"/>
      <c r="J135" s="18"/>
      <c r="K135" s="19"/>
      <c r="L135" s="1"/>
      <c r="M135" s="18"/>
    </row>
    <row r="136" spans="7:13" ht="15.75" x14ac:dyDescent="0.25">
      <c r="G136" s="15"/>
      <c r="H136" s="1"/>
      <c r="I136" s="16"/>
      <c r="J136" s="18"/>
      <c r="K136" s="19"/>
      <c r="L136" s="1"/>
      <c r="M136" s="18"/>
    </row>
    <row r="137" spans="7:13" ht="15.75" x14ac:dyDescent="0.25">
      <c r="G137" s="15"/>
      <c r="H137" s="1"/>
      <c r="I137" s="16"/>
      <c r="J137" s="18"/>
      <c r="K137" s="19"/>
      <c r="L137" s="1"/>
      <c r="M137" s="18"/>
    </row>
    <row r="138" spans="7:13" ht="15.75" x14ac:dyDescent="0.25">
      <c r="G138" s="15"/>
      <c r="H138" s="1"/>
      <c r="I138" s="16"/>
      <c r="J138" s="18"/>
      <c r="K138" s="19"/>
      <c r="L138" s="1"/>
      <c r="M138" s="18"/>
    </row>
    <row r="139" spans="7:13" ht="15.75" x14ac:dyDescent="0.25">
      <c r="G139" s="15"/>
      <c r="H139" s="1"/>
      <c r="I139" s="16"/>
      <c r="J139" s="18"/>
      <c r="K139" s="19"/>
      <c r="L139" s="1"/>
      <c r="M139" s="18"/>
    </row>
    <row r="140" spans="7:13" ht="15.75" x14ac:dyDescent="0.25">
      <c r="G140" s="15"/>
      <c r="H140" s="1"/>
      <c r="I140" s="16"/>
      <c r="J140" s="18"/>
      <c r="K140" s="19"/>
      <c r="L140" s="1"/>
      <c r="M140" s="18"/>
    </row>
    <row r="141" spans="7:13" ht="15.75" x14ac:dyDescent="0.25">
      <c r="G141" s="15"/>
      <c r="H141" s="1"/>
      <c r="I141" s="16"/>
      <c r="J141" s="18"/>
      <c r="K141" s="19"/>
      <c r="L141" s="1"/>
      <c r="M141" s="18"/>
    </row>
    <row r="142" spans="7:13" ht="15.75" x14ac:dyDescent="0.25">
      <c r="G142" s="15"/>
      <c r="H142" s="1"/>
      <c r="I142" s="16"/>
      <c r="J142" s="18"/>
      <c r="K142" s="19"/>
      <c r="L142" s="1"/>
      <c r="M142" s="18"/>
    </row>
    <row r="143" spans="7:13" ht="15.75" x14ac:dyDescent="0.25">
      <c r="G143" s="15"/>
      <c r="H143" s="1"/>
      <c r="I143" s="16"/>
      <c r="J143" s="18"/>
      <c r="K143" s="19"/>
      <c r="L143" s="1"/>
      <c r="M143" s="18"/>
    </row>
    <row r="144" spans="7:13" ht="15.75" x14ac:dyDescent="0.25">
      <c r="G144" s="15"/>
      <c r="H144" s="1"/>
      <c r="I144" s="16"/>
      <c r="J144" s="18"/>
      <c r="K144" s="19"/>
      <c r="L144" s="1"/>
      <c r="M144" s="18"/>
    </row>
    <row r="145" spans="7:13" ht="15.75" x14ac:dyDescent="0.25">
      <c r="G145" s="15"/>
      <c r="H145" s="1"/>
      <c r="I145" s="16"/>
      <c r="J145" s="18"/>
      <c r="K145" s="19"/>
      <c r="L145" s="1"/>
      <c r="M145" s="18"/>
    </row>
    <row r="146" spans="7:13" ht="15.75" x14ac:dyDescent="0.25">
      <c r="G146" s="15"/>
      <c r="H146" s="1"/>
      <c r="I146" s="16"/>
      <c r="J146" s="18"/>
      <c r="K146" s="19"/>
      <c r="L146" s="1"/>
      <c r="M146" s="18"/>
    </row>
    <row r="147" spans="7:13" ht="15.75" x14ac:dyDescent="0.25">
      <c r="G147" s="15"/>
      <c r="H147" s="1"/>
      <c r="I147" s="16"/>
      <c r="J147" s="18"/>
      <c r="K147" s="19"/>
      <c r="L147" s="1"/>
      <c r="M147" s="18"/>
    </row>
    <row r="148" spans="7:13" ht="15.75" x14ac:dyDescent="0.25">
      <c r="G148" s="15"/>
      <c r="H148" s="1"/>
      <c r="I148" s="16"/>
      <c r="J148" s="18"/>
      <c r="K148" s="19"/>
      <c r="L148" s="1"/>
      <c r="M148" s="18"/>
    </row>
    <row r="149" spans="7:13" ht="15.75" x14ac:dyDescent="0.25">
      <c r="G149" s="15"/>
      <c r="H149" s="1"/>
      <c r="I149" s="16"/>
      <c r="J149" s="18"/>
      <c r="K149" s="19"/>
      <c r="L149" s="1"/>
      <c r="M149" s="18"/>
    </row>
    <row r="150" spans="7:13" ht="15.75" x14ac:dyDescent="0.25">
      <c r="G150" s="15"/>
      <c r="H150" s="1"/>
      <c r="I150" s="16"/>
      <c r="J150" s="18"/>
      <c r="K150" s="19"/>
      <c r="L150" s="1"/>
      <c r="M150" s="18"/>
    </row>
    <row r="151" spans="7:13" ht="15.75" x14ac:dyDescent="0.25">
      <c r="G151" s="15"/>
      <c r="H151" s="1"/>
      <c r="I151" s="16"/>
      <c r="J151" s="18"/>
      <c r="K151" s="19"/>
      <c r="L151" s="1"/>
      <c r="M151" s="18"/>
    </row>
    <row r="152" spans="7:13" ht="15.75" x14ac:dyDescent="0.25">
      <c r="G152" s="15"/>
      <c r="H152" s="1"/>
      <c r="I152" s="16"/>
      <c r="J152" s="18"/>
      <c r="K152" s="19"/>
      <c r="L152" s="1"/>
      <c r="M152" s="18"/>
    </row>
    <row r="153" spans="7:13" ht="15.75" x14ac:dyDescent="0.25">
      <c r="G153" s="15"/>
      <c r="H153" s="1"/>
      <c r="I153" s="16"/>
      <c r="J153" s="18"/>
      <c r="K153" s="19"/>
      <c r="L153" s="1"/>
      <c r="M153" s="18"/>
    </row>
    <row r="154" spans="7:13" ht="15.75" x14ac:dyDescent="0.25">
      <c r="G154" s="15"/>
      <c r="H154" s="1"/>
      <c r="I154" s="16"/>
      <c r="J154" s="18"/>
      <c r="K154" s="19"/>
      <c r="L154" s="1"/>
      <c r="M154" s="18"/>
    </row>
    <row r="155" spans="7:13" ht="15.75" x14ac:dyDescent="0.25">
      <c r="G155" s="15"/>
      <c r="H155" s="1"/>
      <c r="I155" s="16"/>
      <c r="J155" s="18"/>
      <c r="K155" s="19"/>
      <c r="L155" s="1"/>
      <c r="M155" s="18"/>
    </row>
    <row r="156" spans="7:13" ht="15.75" x14ac:dyDescent="0.25">
      <c r="G156" s="15"/>
      <c r="H156" s="1"/>
      <c r="I156" s="16"/>
      <c r="J156" s="18"/>
      <c r="K156" s="19"/>
      <c r="L156" s="1"/>
      <c r="M156" s="18"/>
    </row>
    <row r="157" spans="7:13" ht="15.75" x14ac:dyDescent="0.25">
      <c r="G157" s="15"/>
      <c r="H157" s="1"/>
      <c r="I157" s="16"/>
      <c r="J157" s="18"/>
      <c r="K157" s="19"/>
      <c r="L157" s="1"/>
      <c r="M157" s="18"/>
    </row>
    <row r="158" spans="7:13" ht="15.75" x14ac:dyDescent="0.25">
      <c r="G158" s="15"/>
      <c r="H158" s="1"/>
      <c r="I158" s="16"/>
      <c r="J158" s="18"/>
      <c r="K158" s="19"/>
      <c r="L158" s="1"/>
      <c r="M158" s="18"/>
    </row>
    <row r="159" spans="7:13" ht="15.75" x14ac:dyDescent="0.25">
      <c r="G159" s="15"/>
      <c r="H159" s="1"/>
      <c r="I159" s="16"/>
      <c r="J159" s="18"/>
      <c r="K159" s="19"/>
      <c r="L159" s="1"/>
      <c r="M159" s="18"/>
    </row>
  </sheetData>
  <mergeCells count="8">
    <mergeCell ref="N6:O6"/>
    <mergeCell ref="R6:V6"/>
    <mergeCell ref="E6:G6"/>
    <mergeCell ref="K6:M6"/>
    <mergeCell ref="B6:B7"/>
    <mergeCell ref="C6:C7"/>
    <mergeCell ref="D6:D7"/>
    <mergeCell ref="H6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2023-05-29T07:17:57Z</dcterms:created>
  <dcterms:modified xsi:type="dcterms:W3CDTF">2023-06-21T04:39:41Z</dcterms:modified>
</cp:coreProperties>
</file>