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D35" i="1" l="1"/>
  <c r="E35" i="1" s="1"/>
  <c r="K32" i="3"/>
  <c r="K31" i="3"/>
  <c r="K21" i="3"/>
  <c r="K22" i="3"/>
  <c r="K23" i="3"/>
  <c r="K24" i="3"/>
  <c r="K25" i="3"/>
  <c r="K26" i="3"/>
  <c r="K27" i="3"/>
  <c r="K28" i="3"/>
  <c r="K29" i="3"/>
  <c r="K30" i="3"/>
  <c r="K20" i="3"/>
  <c r="J31" i="2"/>
  <c r="J30" i="2"/>
  <c r="J20" i="2"/>
  <c r="J21" i="2"/>
  <c r="J22" i="2"/>
  <c r="J23" i="2"/>
  <c r="J24" i="2"/>
  <c r="J25" i="2"/>
  <c r="J26" i="2"/>
  <c r="J27" i="2"/>
  <c r="J28" i="2"/>
  <c r="J29" i="2"/>
  <c r="J19" i="2"/>
  <c r="J31" i="1"/>
  <c r="J30" i="1"/>
  <c r="J20" i="1"/>
  <c r="J21" i="1"/>
  <c r="J22" i="1"/>
  <c r="J23" i="1"/>
  <c r="J24" i="1"/>
  <c r="J25" i="1"/>
  <c r="J26" i="1"/>
  <c r="J27" i="1"/>
  <c r="J28" i="1"/>
  <c r="J29" i="1"/>
  <c r="J19" i="1"/>
  <c r="D19" i="1"/>
  <c r="AA4" i="1" l="1"/>
  <c r="D46" i="1" l="1"/>
  <c r="AA9" i="3" l="1"/>
  <c r="AA10" i="3"/>
  <c r="AA7" i="3"/>
  <c r="AA8" i="3"/>
  <c r="AA6" i="3"/>
  <c r="AA5" i="3"/>
  <c r="AA11" i="3" l="1"/>
  <c r="AB10" i="3" s="1"/>
  <c r="Y10" i="2"/>
  <c r="Z5" i="2" s="1"/>
  <c r="Z10" i="1"/>
  <c r="F32" i="3"/>
  <c r="G32" i="3"/>
  <c r="H32" i="3"/>
  <c r="I32" i="3"/>
  <c r="J32" i="3"/>
  <c r="E32" i="3"/>
  <c r="E31" i="1"/>
  <c r="F31" i="1"/>
  <c r="G31" i="1"/>
  <c r="H31" i="1"/>
  <c r="I31" i="1"/>
  <c r="D31" i="1"/>
  <c r="F16" i="3"/>
  <c r="G16" i="3"/>
  <c r="H16" i="3"/>
  <c r="I16" i="3"/>
  <c r="J16" i="3"/>
  <c r="E16" i="3"/>
  <c r="E15" i="2"/>
  <c r="F15" i="2"/>
  <c r="G15" i="2"/>
  <c r="H15" i="2"/>
  <c r="I15" i="2"/>
  <c r="D15" i="2"/>
  <c r="E15" i="1"/>
  <c r="F15" i="1"/>
  <c r="G15" i="1"/>
  <c r="H15" i="1"/>
  <c r="I15" i="1"/>
  <c r="D15" i="1"/>
  <c r="Z8" i="2" l="1"/>
  <c r="Z4" i="2"/>
  <c r="Z6" i="2"/>
  <c r="Z9" i="2"/>
  <c r="Z7" i="2"/>
  <c r="AA8" i="1"/>
  <c r="AA6" i="1"/>
  <c r="AA9" i="1"/>
  <c r="AA7" i="1"/>
  <c r="AA5" i="1"/>
  <c r="AB8" i="3"/>
  <c r="AB6" i="3"/>
  <c r="AB5" i="3"/>
  <c r="AB9" i="3"/>
  <c r="AB7" i="3"/>
  <c r="F31" i="3"/>
  <c r="G31" i="3"/>
  <c r="H31" i="3"/>
  <c r="I31" i="3"/>
  <c r="J31" i="3"/>
  <c r="E31" i="3"/>
  <c r="E30" i="1"/>
  <c r="F30" i="1"/>
  <c r="G30" i="1"/>
  <c r="H30" i="1"/>
  <c r="I30" i="1"/>
  <c r="E44" i="3" l="1"/>
  <c r="E37" i="3"/>
  <c r="J24" i="3"/>
  <c r="J22" i="3"/>
  <c r="J20" i="3"/>
  <c r="Q16" i="3"/>
  <c r="R16" i="3"/>
  <c r="S16" i="3"/>
  <c r="T16" i="3"/>
  <c r="U16" i="3"/>
  <c r="P16" i="3"/>
  <c r="V15" i="3"/>
  <c r="V14" i="3"/>
  <c r="V13" i="3"/>
  <c r="V12" i="3"/>
  <c r="V11" i="3"/>
  <c r="V10" i="3"/>
  <c r="V9" i="3"/>
  <c r="V8" i="3"/>
  <c r="V7" i="3"/>
  <c r="V6" i="3"/>
  <c r="V5" i="3"/>
  <c r="D19" i="2"/>
  <c r="P15" i="2"/>
  <c r="Q15" i="2"/>
  <c r="R15" i="2"/>
  <c r="S15" i="2"/>
  <c r="T15" i="2"/>
  <c r="O15" i="2"/>
  <c r="U14" i="2"/>
  <c r="U13" i="2"/>
  <c r="U12" i="2"/>
  <c r="U11" i="2"/>
  <c r="U10" i="2"/>
  <c r="U9" i="2"/>
  <c r="U8" i="2"/>
  <c r="U7" i="2"/>
  <c r="U6" i="2"/>
  <c r="U5" i="2"/>
  <c r="U4" i="2"/>
  <c r="R15" i="1"/>
  <c r="P15" i="1"/>
  <c r="Q15" i="1"/>
  <c r="S15" i="1"/>
  <c r="T15" i="1"/>
  <c r="O15" i="1"/>
  <c r="U14" i="1"/>
  <c r="U13" i="1"/>
  <c r="U12" i="1"/>
  <c r="U11" i="1"/>
  <c r="U10" i="1"/>
  <c r="U9" i="1"/>
  <c r="U8" i="1"/>
  <c r="U7" i="1"/>
  <c r="U6" i="1"/>
  <c r="U5" i="1"/>
  <c r="U4" i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6" i="4"/>
  <c r="H38" i="4"/>
  <c r="H37" i="4"/>
  <c r="H36" i="4"/>
  <c r="H35" i="4"/>
  <c r="H34" i="4"/>
  <c r="H33" i="4"/>
  <c r="H32" i="4"/>
  <c r="H31" i="4"/>
  <c r="H30" i="4"/>
  <c r="H29" i="4"/>
  <c r="H28" i="4"/>
  <c r="H7" i="4"/>
  <c r="H8" i="4"/>
  <c r="H9" i="4"/>
  <c r="H10" i="4"/>
  <c r="H11" i="4"/>
  <c r="H12" i="4"/>
  <c r="H13" i="4"/>
  <c r="H14" i="4"/>
  <c r="H15" i="4"/>
  <c r="H16" i="4"/>
  <c r="H6" i="4"/>
  <c r="H27" i="4"/>
  <c r="H26" i="4"/>
  <c r="H25" i="4"/>
  <c r="H24" i="4"/>
  <c r="H23" i="4"/>
  <c r="H22" i="4"/>
  <c r="H21" i="4"/>
  <c r="H20" i="4"/>
  <c r="H19" i="4"/>
  <c r="H18" i="4"/>
  <c r="H17" i="4"/>
  <c r="K6" i="3"/>
  <c r="K7" i="3"/>
  <c r="K8" i="3"/>
  <c r="K9" i="3"/>
  <c r="K10" i="3"/>
  <c r="K11" i="3"/>
  <c r="K12" i="3"/>
  <c r="K13" i="3"/>
  <c r="K14" i="3"/>
  <c r="K15" i="3"/>
  <c r="K5" i="3"/>
  <c r="J5" i="2"/>
  <c r="J6" i="2"/>
  <c r="J7" i="2"/>
  <c r="J8" i="2"/>
  <c r="J9" i="2"/>
  <c r="J10" i="2"/>
  <c r="J11" i="2"/>
  <c r="J12" i="2"/>
  <c r="J13" i="2"/>
  <c r="J14" i="2"/>
  <c r="J4" i="2"/>
  <c r="J5" i="1"/>
  <c r="J6" i="1"/>
  <c r="J7" i="1"/>
  <c r="J8" i="1"/>
  <c r="J9" i="1"/>
  <c r="J10" i="1"/>
  <c r="J11" i="1"/>
  <c r="J12" i="1"/>
  <c r="J13" i="1"/>
  <c r="J14" i="1"/>
  <c r="J4" i="1"/>
  <c r="G41" i="4" l="1"/>
  <c r="G42" i="4" s="1"/>
  <c r="D41" i="4"/>
  <c r="D42" i="4" s="1"/>
  <c r="F41" i="4"/>
  <c r="F42" i="4" s="1"/>
  <c r="B41" i="4"/>
  <c r="C41" i="4"/>
  <c r="C42" i="4" s="1"/>
  <c r="E41" i="4"/>
  <c r="E42" i="4" s="1"/>
  <c r="J21" i="3"/>
  <c r="J23" i="3"/>
  <c r="J25" i="3"/>
  <c r="J26" i="3"/>
  <c r="J27" i="3"/>
  <c r="J28" i="3"/>
  <c r="J29" i="3"/>
  <c r="J30" i="3"/>
  <c r="I21" i="3"/>
  <c r="I22" i="3"/>
  <c r="I23" i="3"/>
  <c r="I24" i="3"/>
  <c r="I25" i="3"/>
  <c r="I26" i="3"/>
  <c r="I27" i="3"/>
  <c r="I28" i="3"/>
  <c r="I29" i="3"/>
  <c r="I30" i="3"/>
  <c r="H30" i="3"/>
  <c r="H21" i="3"/>
  <c r="H22" i="3"/>
  <c r="H23" i="3"/>
  <c r="H24" i="3"/>
  <c r="H25" i="3"/>
  <c r="H26" i="3"/>
  <c r="H27" i="3"/>
  <c r="H28" i="3"/>
  <c r="H29" i="3"/>
  <c r="G21" i="3"/>
  <c r="G22" i="3"/>
  <c r="G23" i="3"/>
  <c r="G24" i="3"/>
  <c r="G25" i="3"/>
  <c r="G26" i="3"/>
  <c r="G27" i="3"/>
  <c r="G28" i="3"/>
  <c r="G29" i="3"/>
  <c r="G30" i="3"/>
  <c r="E30" i="3"/>
  <c r="F21" i="3"/>
  <c r="F22" i="3"/>
  <c r="F23" i="3"/>
  <c r="F24" i="3"/>
  <c r="F25" i="3"/>
  <c r="F26" i="3"/>
  <c r="F27" i="3"/>
  <c r="F28" i="3"/>
  <c r="F29" i="3"/>
  <c r="F30" i="3"/>
  <c r="I20" i="2"/>
  <c r="I21" i="2"/>
  <c r="I22" i="2"/>
  <c r="I23" i="2"/>
  <c r="I24" i="2"/>
  <c r="I25" i="2"/>
  <c r="I26" i="2"/>
  <c r="I27" i="2"/>
  <c r="I28" i="2"/>
  <c r="I29" i="2"/>
  <c r="H20" i="2"/>
  <c r="H21" i="2"/>
  <c r="H22" i="2"/>
  <c r="H23" i="2"/>
  <c r="H24" i="2"/>
  <c r="H25" i="2"/>
  <c r="H26" i="2"/>
  <c r="H27" i="2"/>
  <c r="H28" i="2"/>
  <c r="H29" i="2"/>
  <c r="G20" i="2"/>
  <c r="G21" i="2"/>
  <c r="G22" i="2"/>
  <c r="G23" i="2"/>
  <c r="G24" i="2"/>
  <c r="G25" i="2"/>
  <c r="G26" i="2"/>
  <c r="G27" i="2"/>
  <c r="G28" i="2"/>
  <c r="G29" i="2"/>
  <c r="F20" i="2"/>
  <c r="F21" i="2"/>
  <c r="F22" i="2"/>
  <c r="F23" i="2"/>
  <c r="F24" i="2"/>
  <c r="F25" i="2"/>
  <c r="F26" i="2"/>
  <c r="F27" i="2"/>
  <c r="F28" i="2"/>
  <c r="F29" i="2"/>
  <c r="E20" i="2"/>
  <c r="E21" i="2"/>
  <c r="E22" i="2"/>
  <c r="E23" i="2"/>
  <c r="E24" i="2"/>
  <c r="E25" i="2"/>
  <c r="E26" i="2"/>
  <c r="E27" i="2"/>
  <c r="E28" i="2"/>
  <c r="E29" i="2"/>
  <c r="D20" i="2"/>
  <c r="D36" i="2" s="1"/>
  <c r="E36" i="2" s="1"/>
  <c r="D21" i="2"/>
  <c r="D37" i="2" s="1"/>
  <c r="E37" i="2" s="1"/>
  <c r="D22" i="2"/>
  <c r="D38" i="2" s="1"/>
  <c r="E38" i="2" s="1"/>
  <c r="D23" i="2"/>
  <c r="D39" i="2" s="1"/>
  <c r="E39" i="2" s="1"/>
  <c r="D24" i="2"/>
  <c r="D40" i="2" s="1"/>
  <c r="E40" i="2" s="1"/>
  <c r="D25" i="2"/>
  <c r="D41" i="2" s="1"/>
  <c r="E41" i="2" s="1"/>
  <c r="D26" i="2"/>
  <c r="D42" i="2" s="1"/>
  <c r="E42" i="2" s="1"/>
  <c r="D27" i="2"/>
  <c r="D43" i="2" s="1"/>
  <c r="E43" i="2" s="1"/>
  <c r="D28" i="2"/>
  <c r="D44" i="2" s="1"/>
  <c r="E44" i="2" s="1"/>
  <c r="D29" i="2"/>
  <c r="D45" i="2" s="1"/>
  <c r="E45" i="2" s="1"/>
  <c r="I19" i="2"/>
  <c r="H19" i="2"/>
  <c r="G19" i="2"/>
  <c r="F19" i="2"/>
  <c r="E19" i="2"/>
  <c r="I20" i="1"/>
  <c r="I21" i="1"/>
  <c r="I22" i="1"/>
  <c r="I23" i="1"/>
  <c r="I24" i="1"/>
  <c r="I25" i="1"/>
  <c r="I26" i="1"/>
  <c r="I27" i="1"/>
  <c r="I28" i="1"/>
  <c r="I29" i="1"/>
  <c r="H20" i="1"/>
  <c r="H21" i="1"/>
  <c r="H22" i="1"/>
  <c r="H23" i="1"/>
  <c r="H24" i="1"/>
  <c r="H25" i="1"/>
  <c r="H26" i="1"/>
  <c r="H27" i="1"/>
  <c r="H28" i="1"/>
  <c r="H29" i="1"/>
  <c r="G20" i="1"/>
  <c r="G21" i="1"/>
  <c r="G22" i="1"/>
  <c r="G23" i="1"/>
  <c r="G24" i="1"/>
  <c r="G25" i="1"/>
  <c r="G26" i="1"/>
  <c r="G27" i="1"/>
  <c r="G28" i="1"/>
  <c r="G29" i="1"/>
  <c r="F20" i="1"/>
  <c r="F21" i="1"/>
  <c r="F22" i="1"/>
  <c r="F23" i="1"/>
  <c r="F24" i="1"/>
  <c r="F25" i="1"/>
  <c r="F26" i="1"/>
  <c r="F27" i="1"/>
  <c r="F28" i="1"/>
  <c r="F29" i="1"/>
  <c r="E20" i="1"/>
  <c r="E21" i="1"/>
  <c r="E22" i="1"/>
  <c r="E23" i="1"/>
  <c r="E24" i="1"/>
  <c r="E25" i="1"/>
  <c r="E26" i="1"/>
  <c r="E27" i="1"/>
  <c r="E28" i="1"/>
  <c r="E29" i="1"/>
  <c r="D20" i="1"/>
  <c r="D36" i="1" s="1"/>
  <c r="E36" i="1" s="1"/>
  <c r="D21" i="1"/>
  <c r="D37" i="1" s="1"/>
  <c r="E37" i="1" s="1"/>
  <c r="D22" i="1"/>
  <c r="D38" i="1" s="1"/>
  <c r="E38" i="1" s="1"/>
  <c r="D23" i="1"/>
  <c r="D39" i="1" s="1"/>
  <c r="E39" i="1" s="1"/>
  <c r="D24" i="1"/>
  <c r="D40" i="1" s="1"/>
  <c r="E40" i="1" s="1"/>
  <c r="D25" i="1"/>
  <c r="D41" i="1" s="1"/>
  <c r="E41" i="1" s="1"/>
  <c r="D26" i="1"/>
  <c r="D42" i="1" s="1"/>
  <c r="E42" i="1" s="1"/>
  <c r="D27" i="1"/>
  <c r="D43" i="1" s="1"/>
  <c r="E43" i="1" s="1"/>
  <c r="D28" i="1"/>
  <c r="D44" i="1" s="1"/>
  <c r="E44" i="1" s="1"/>
  <c r="D29" i="1"/>
  <c r="D45" i="1" s="1"/>
  <c r="E45" i="1" s="1"/>
  <c r="I19" i="1"/>
  <c r="H19" i="1"/>
  <c r="G19" i="1"/>
  <c r="F19" i="1"/>
  <c r="E19" i="1"/>
  <c r="E21" i="3"/>
  <c r="F37" i="3" s="1"/>
  <c r="E22" i="3"/>
  <c r="E23" i="3"/>
  <c r="E39" i="3" s="1"/>
  <c r="F39" i="3" s="1"/>
  <c r="E24" i="3"/>
  <c r="E25" i="3"/>
  <c r="E41" i="3" s="1"/>
  <c r="F41" i="3" s="1"/>
  <c r="E26" i="3"/>
  <c r="E27" i="3"/>
  <c r="E43" i="3" s="1"/>
  <c r="F43" i="3" s="1"/>
  <c r="E28" i="3"/>
  <c r="E29" i="3"/>
  <c r="E45" i="3" s="1"/>
  <c r="F45" i="3" s="1"/>
  <c r="I20" i="3"/>
  <c r="H20" i="3"/>
  <c r="G20" i="3"/>
  <c r="F20" i="3"/>
  <c r="E20" i="3"/>
  <c r="E36" i="3" s="1"/>
  <c r="F31" i="2" l="1"/>
  <c r="F30" i="2"/>
  <c r="H31" i="2"/>
  <c r="H30" i="2"/>
  <c r="E31" i="2"/>
  <c r="E30" i="2"/>
  <c r="G31" i="2"/>
  <c r="G30" i="2"/>
  <c r="I31" i="2"/>
  <c r="I30" i="2"/>
  <c r="D30" i="2"/>
  <c r="D31" i="2"/>
  <c r="F36" i="3"/>
  <c r="D30" i="1"/>
  <c r="F44" i="3"/>
  <c r="E42" i="3"/>
  <c r="F42" i="3" s="1"/>
  <c r="E40" i="3"/>
  <c r="F40" i="3" s="1"/>
  <c r="E38" i="3"/>
  <c r="F38" i="3" s="1"/>
  <c r="E46" i="3"/>
  <c r="F46" i="3" s="1"/>
  <c r="D35" i="2"/>
  <c r="B42" i="4"/>
  <c r="B44" i="4"/>
  <c r="E47" i="3" l="1"/>
  <c r="F47" i="3"/>
  <c r="E35" i="2"/>
  <c r="E46" i="2" s="1"/>
  <c r="D46" i="2"/>
  <c r="E46" i="1"/>
</calcChain>
</file>

<file path=xl/sharedStrings.xml><?xml version="1.0" encoding="utf-8"?>
<sst xmlns="http://schemas.openxmlformats.org/spreadsheetml/2006/main" count="601" uniqueCount="97">
  <si>
    <t>No</t>
  </si>
  <si>
    <t>Nama</t>
  </si>
  <si>
    <t>Kebutuhan Mental</t>
  </si>
  <si>
    <t>Kebutuhan Fisik</t>
  </si>
  <si>
    <t>Kebutuhan Waktu</t>
  </si>
  <si>
    <t>Performansi</t>
  </si>
  <si>
    <t>Tingkat Frustasi</t>
  </si>
  <si>
    <t>Tingkat Usaha</t>
  </si>
  <si>
    <t>1.</t>
  </si>
  <si>
    <t>Corrugating A1</t>
  </si>
  <si>
    <t>2.</t>
  </si>
  <si>
    <t>Corrugating A2</t>
  </si>
  <si>
    <t>3.</t>
  </si>
  <si>
    <t>Corrugating B1</t>
  </si>
  <si>
    <t>4.</t>
  </si>
  <si>
    <t>Corrugating B2</t>
  </si>
  <si>
    <t>5.</t>
  </si>
  <si>
    <t>Double maker</t>
  </si>
  <si>
    <t>6.</t>
  </si>
  <si>
    <t>Mesin potong A</t>
  </si>
  <si>
    <t>7.</t>
  </si>
  <si>
    <t>Mesin Potong B</t>
  </si>
  <si>
    <t>8.</t>
  </si>
  <si>
    <t>Mesin Steker</t>
  </si>
  <si>
    <t>9.</t>
  </si>
  <si>
    <t>Mesin Flexo A</t>
  </si>
  <si>
    <t>10.</t>
  </si>
  <si>
    <t>Mesin Flexo B</t>
  </si>
  <si>
    <t>11.</t>
  </si>
  <si>
    <t>Mesin Flexo C</t>
  </si>
  <si>
    <t>Skor</t>
  </si>
  <si>
    <t>Nilai WWL</t>
  </si>
  <si>
    <t>Rekap Data Kuesioner Pemberian Rating Pada Operator Shift 2</t>
  </si>
  <si>
    <t>Total</t>
  </si>
  <si>
    <t>Rata-rata</t>
  </si>
  <si>
    <t>Responden</t>
  </si>
  <si>
    <t>Jumlah</t>
  </si>
  <si>
    <t>Indikator</t>
  </si>
  <si>
    <t>Total Product</t>
  </si>
  <si>
    <t>Prosentase</t>
  </si>
  <si>
    <t>Tingkat usaha</t>
  </si>
  <si>
    <t>Tabel Analisa Akhir Untuk  Indikator Shift Pagi</t>
  </si>
  <si>
    <t>Tabel Analisa Akhir Untuk  Indikator Shift Sore</t>
  </si>
  <si>
    <t>Tabel Analisa Akhir Untuk  Indikator Shift Malam</t>
  </si>
  <si>
    <t>total</t>
  </si>
  <si>
    <t>Rekap Data Kuesioner Perbandingan Berpasangan Pada Operator Shift Pagi</t>
  </si>
  <si>
    <t>Bagian</t>
  </si>
  <si>
    <t>Bagas</t>
  </si>
  <si>
    <t>Dedik</t>
  </si>
  <si>
    <t>Nicko</t>
  </si>
  <si>
    <t>Siswanto</t>
  </si>
  <si>
    <t>Panut</t>
  </si>
  <si>
    <t>Daniel</t>
  </si>
  <si>
    <t>Supri</t>
  </si>
  <si>
    <t>Kholiq</t>
  </si>
  <si>
    <t>Rio</t>
  </si>
  <si>
    <t>Haris</t>
  </si>
  <si>
    <t>Ngadiono</t>
  </si>
  <si>
    <t>Rekap Data Kuesioner Pemberian Rating Pada Operator Shift Pagi</t>
  </si>
  <si>
    <t>Derry</t>
  </si>
  <si>
    <t>Agus</t>
  </si>
  <si>
    <t>Aziz</t>
  </si>
  <si>
    <t>Imam</t>
  </si>
  <si>
    <t>Fuad</t>
  </si>
  <si>
    <t>Samiadi</t>
  </si>
  <si>
    <t>Yono</t>
  </si>
  <si>
    <t>Aldi</t>
  </si>
  <si>
    <t>Pai</t>
  </si>
  <si>
    <t>Zainal</t>
  </si>
  <si>
    <t>Jainuri</t>
  </si>
  <si>
    <t>Rekap Data Kuesioner Perbandingan Berpasangan Pada Operator Shift Sore</t>
  </si>
  <si>
    <t>Rekap Hasil Nilai WWL, Skor dan Pengkategorian Beban Kerja Pada Operator  Shift Sore</t>
  </si>
  <si>
    <t>Wahyudi</t>
  </si>
  <si>
    <t>Suyono</t>
  </si>
  <si>
    <t>Ferry</t>
  </si>
  <si>
    <t>Riono</t>
  </si>
  <si>
    <t>Alan</t>
  </si>
  <si>
    <t>Sunar</t>
  </si>
  <si>
    <t>Samsul</t>
  </si>
  <si>
    <t>Gofur</t>
  </si>
  <si>
    <t>Bisri</t>
  </si>
  <si>
    <t>Anton</t>
  </si>
  <si>
    <t>Sueb</t>
  </si>
  <si>
    <t>Rekap Data Kuesioner Perbandingan Berpasangan Pada Operator Shift Malam</t>
  </si>
  <si>
    <t>Rekap Hasil Nilai WWL, Skor dan Pengkategorian Beban Kerja Pada Operator  Shift Malam</t>
  </si>
  <si>
    <t>Rekap Data Kuesioner Pemberian Rating Pada Operator Shift Malam</t>
  </si>
  <si>
    <t>Rekap Data Nilai WWL Pada Operator Shift Pagi</t>
  </si>
  <si>
    <t>Rekap Data Nilai WWL Pada Operator Shift Sore</t>
  </si>
  <si>
    <t>Rekap Data Nilai WWL Pada Operator Shift Malam</t>
  </si>
  <si>
    <t>Nilai    WWL</t>
  </si>
  <si>
    <t>Rekap Hasil Rata-rata WWL (Skor) dan Pengkategorian Beban Kerja Pada Operator  Shift Pagi</t>
  </si>
  <si>
    <t>Nilai      WWL</t>
  </si>
  <si>
    <t>Kategori Beban Kerja</t>
  </si>
  <si>
    <t>Tinggi</t>
  </si>
  <si>
    <t>Sangat Tinggi</t>
  </si>
  <si>
    <t xml:space="preserve">Sangat Tinggi </t>
  </si>
  <si>
    <t>Coorrugating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</si>
</sst>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0" borderId="0" xfId="0" applyFont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6"/>
  <sheetViews>
    <sheetView zoomScale="75" zoomScaleNormal="75" workbookViewId="0">
      <selection activeCell="E51" sqref="E51"/>
    </sheetView>
  </sheetViews>
  <sheetFormatPr defaultRowHeight="15" x14ac:dyDescent="0.25"/>
  <cols>
    <col min="1" max="1" width="7" customWidth="1"/>
    <col min="2" max="2" width="15.140625" customWidth="1"/>
    <col min="3" max="3" width="16.140625" customWidth="1"/>
    <col min="4" max="4" width="10.5703125" customWidth="1"/>
    <col min="5" max="5" width="10.42578125" customWidth="1"/>
    <col min="6" max="6" width="17" customWidth="1"/>
    <col min="7" max="7" width="12.85546875" customWidth="1"/>
    <col min="8" max="9" width="10.85546875" customWidth="1"/>
    <col min="10" max="10" width="10" customWidth="1"/>
    <col min="12" max="12" width="6.7109375" customWidth="1"/>
    <col min="13" max="13" width="20.85546875" customWidth="1"/>
    <col min="14" max="14" width="20.7109375" customWidth="1"/>
    <col min="15" max="15" width="10.7109375" customWidth="1"/>
    <col min="16" max="16" width="11.42578125" customWidth="1"/>
    <col min="17" max="17" width="10.5703125" customWidth="1"/>
    <col min="18" max="18" width="12.5703125" customWidth="1"/>
    <col min="24" max="24" width="18.5703125" customWidth="1"/>
    <col min="25" max="25" width="14.140625" customWidth="1"/>
    <col min="26" max="26" width="10.140625" customWidth="1"/>
    <col min="27" max="27" width="11.42578125" customWidth="1"/>
  </cols>
  <sheetData>
    <row r="2" spans="1:27" ht="15.75" x14ac:dyDescent="0.25">
      <c r="A2" s="24"/>
      <c r="B2" s="1" t="s">
        <v>45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1" t="s">
        <v>58</v>
      </c>
      <c r="N2" s="24"/>
      <c r="O2" s="24"/>
      <c r="P2" s="24"/>
      <c r="Q2" s="24"/>
      <c r="R2" s="24"/>
      <c r="S2" s="24"/>
      <c r="T2" s="24"/>
      <c r="U2" s="24"/>
      <c r="V2" s="24"/>
      <c r="W2" s="24"/>
      <c r="X2" s="3" t="s">
        <v>41</v>
      </c>
      <c r="Y2" s="24"/>
      <c r="Z2" s="24"/>
      <c r="AA2" s="24"/>
    </row>
    <row r="3" spans="1:27" ht="30" x14ac:dyDescent="0.25">
      <c r="A3" s="40" t="s">
        <v>0</v>
      </c>
      <c r="B3" s="41" t="s">
        <v>35</v>
      </c>
      <c r="C3" s="42" t="s">
        <v>46</v>
      </c>
      <c r="D3" s="42" t="s">
        <v>2</v>
      </c>
      <c r="E3" s="42" t="s">
        <v>3</v>
      </c>
      <c r="F3" s="42" t="s">
        <v>4</v>
      </c>
      <c r="G3" s="42" t="s">
        <v>5</v>
      </c>
      <c r="H3" s="42" t="s">
        <v>6</v>
      </c>
      <c r="I3" s="42" t="s">
        <v>7</v>
      </c>
      <c r="J3" s="42" t="s">
        <v>33</v>
      </c>
      <c r="K3" s="24"/>
      <c r="L3" s="40" t="s">
        <v>0</v>
      </c>
      <c r="M3" s="41" t="s">
        <v>35</v>
      </c>
      <c r="N3" s="42" t="s">
        <v>1</v>
      </c>
      <c r="O3" s="42" t="s">
        <v>2</v>
      </c>
      <c r="P3" s="42" t="s">
        <v>3</v>
      </c>
      <c r="Q3" s="42" t="s">
        <v>4</v>
      </c>
      <c r="R3" s="42" t="s">
        <v>5</v>
      </c>
      <c r="S3" s="42" t="s">
        <v>6</v>
      </c>
      <c r="T3" s="42" t="s">
        <v>7</v>
      </c>
      <c r="U3" s="42" t="s">
        <v>33</v>
      </c>
      <c r="V3" s="24"/>
      <c r="W3" s="24"/>
      <c r="X3" s="14" t="s">
        <v>37</v>
      </c>
      <c r="Y3" s="14" t="s">
        <v>38</v>
      </c>
      <c r="Z3" s="14" t="s">
        <v>34</v>
      </c>
      <c r="AA3" s="14" t="s">
        <v>39</v>
      </c>
    </row>
    <row r="4" spans="1:27" ht="15.75" x14ac:dyDescent="0.25">
      <c r="A4" s="19" t="s">
        <v>8</v>
      </c>
      <c r="B4" s="23" t="s">
        <v>47</v>
      </c>
      <c r="C4" s="22" t="s">
        <v>9</v>
      </c>
      <c r="D4" s="10">
        <v>4</v>
      </c>
      <c r="E4" s="10">
        <v>3</v>
      </c>
      <c r="F4" s="10">
        <v>0</v>
      </c>
      <c r="G4" s="10">
        <v>2</v>
      </c>
      <c r="H4" s="10">
        <v>1</v>
      </c>
      <c r="I4" s="10">
        <v>5</v>
      </c>
      <c r="J4" s="26">
        <f>SUM(D4:I4)</f>
        <v>15</v>
      </c>
      <c r="K4" s="24"/>
      <c r="L4" s="19" t="s">
        <v>8</v>
      </c>
      <c r="M4" s="23" t="s">
        <v>47</v>
      </c>
      <c r="N4" s="10" t="s">
        <v>9</v>
      </c>
      <c r="O4" s="10">
        <v>60</v>
      </c>
      <c r="P4" s="10">
        <v>70</v>
      </c>
      <c r="Q4" s="10">
        <v>30</v>
      </c>
      <c r="R4" s="10">
        <v>40</v>
      </c>
      <c r="S4" s="10">
        <v>60</v>
      </c>
      <c r="T4" s="10">
        <v>80</v>
      </c>
      <c r="U4" s="26">
        <f>SUM(O4:T4)</f>
        <v>340</v>
      </c>
      <c r="V4" s="24"/>
      <c r="W4" s="24"/>
      <c r="X4" s="14" t="s">
        <v>2</v>
      </c>
      <c r="Y4" s="15">
        <v>2145</v>
      </c>
      <c r="Z4" s="14">
        <v>195</v>
      </c>
      <c r="AA4" s="16">
        <f>Z4/$Z$10</f>
        <v>0.17647058823529413</v>
      </c>
    </row>
    <row r="5" spans="1:27" ht="15.75" x14ac:dyDescent="0.25">
      <c r="A5" s="19" t="s">
        <v>10</v>
      </c>
      <c r="B5" s="23" t="s">
        <v>48</v>
      </c>
      <c r="C5" s="22" t="s">
        <v>11</v>
      </c>
      <c r="D5" s="10">
        <v>4</v>
      </c>
      <c r="E5" s="10">
        <v>5</v>
      </c>
      <c r="F5" s="10">
        <v>0</v>
      </c>
      <c r="G5" s="10">
        <v>1</v>
      </c>
      <c r="H5" s="10">
        <v>2</v>
      </c>
      <c r="I5" s="10">
        <v>3</v>
      </c>
      <c r="J5" s="26">
        <f t="shared" ref="J5:J14" si="0">SUM(D5:I5)</f>
        <v>15</v>
      </c>
      <c r="K5" s="24"/>
      <c r="L5" s="19" t="s">
        <v>10</v>
      </c>
      <c r="M5" s="23" t="s">
        <v>48</v>
      </c>
      <c r="N5" s="10" t="s">
        <v>11</v>
      </c>
      <c r="O5" s="10">
        <v>70</v>
      </c>
      <c r="P5" s="10">
        <v>80</v>
      </c>
      <c r="Q5" s="10">
        <v>20</v>
      </c>
      <c r="R5" s="10">
        <v>50</v>
      </c>
      <c r="S5" s="10">
        <v>65</v>
      </c>
      <c r="T5" s="10">
        <v>70</v>
      </c>
      <c r="U5" s="26">
        <f t="shared" ref="U5:U14" si="1">SUM(O5:T5)</f>
        <v>355</v>
      </c>
      <c r="V5" s="24"/>
      <c r="W5" s="24"/>
      <c r="X5" s="14" t="s">
        <v>3</v>
      </c>
      <c r="Y5" s="15">
        <v>2355</v>
      </c>
      <c r="Z5" s="14">
        <v>214.09</v>
      </c>
      <c r="AA5" s="16">
        <f t="shared" ref="AA5:AA9" si="2">Z5/$Z$10</f>
        <v>0.19374660633484164</v>
      </c>
    </row>
    <row r="6" spans="1:27" ht="15.75" x14ac:dyDescent="0.25">
      <c r="A6" s="19" t="s">
        <v>12</v>
      </c>
      <c r="B6" s="23" t="s">
        <v>49</v>
      </c>
      <c r="C6" s="22" t="s">
        <v>13</v>
      </c>
      <c r="D6" s="10">
        <v>2</v>
      </c>
      <c r="E6" s="10">
        <v>3</v>
      </c>
      <c r="F6" s="10">
        <v>2</v>
      </c>
      <c r="G6" s="10">
        <v>2</v>
      </c>
      <c r="H6" s="10">
        <v>2</v>
      </c>
      <c r="I6" s="10">
        <v>4</v>
      </c>
      <c r="J6" s="26">
        <f t="shared" si="0"/>
        <v>15</v>
      </c>
      <c r="K6" s="24"/>
      <c r="L6" s="19" t="s">
        <v>12</v>
      </c>
      <c r="M6" s="23" t="s">
        <v>49</v>
      </c>
      <c r="N6" s="10" t="s">
        <v>13</v>
      </c>
      <c r="O6" s="10">
        <v>80</v>
      </c>
      <c r="P6" s="10">
        <v>75</v>
      </c>
      <c r="Q6" s="10">
        <v>40</v>
      </c>
      <c r="R6" s="10">
        <v>30</v>
      </c>
      <c r="S6" s="10">
        <v>65</v>
      </c>
      <c r="T6" s="10">
        <v>80</v>
      </c>
      <c r="U6" s="26">
        <f t="shared" si="1"/>
        <v>370</v>
      </c>
      <c r="V6" s="24"/>
      <c r="W6" s="24"/>
      <c r="X6" s="14" t="s">
        <v>4</v>
      </c>
      <c r="Y6" s="15">
        <v>2735</v>
      </c>
      <c r="Z6" s="14">
        <v>248.64</v>
      </c>
      <c r="AA6" s="16">
        <f t="shared" si="2"/>
        <v>0.22501357466063346</v>
      </c>
    </row>
    <row r="7" spans="1:27" ht="15.75" x14ac:dyDescent="0.25">
      <c r="A7" s="19" t="s">
        <v>14</v>
      </c>
      <c r="B7" s="23" t="s">
        <v>50</v>
      </c>
      <c r="C7" s="22" t="s">
        <v>15</v>
      </c>
      <c r="D7" s="10">
        <v>3</v>
      </c>
      <c r="E7" s="10">
        <v>5</v>
      </c>
      <c r="F7" s="10">
        <v>1</v>
      </c>
      <c r="G7" s="10">
        <v>1</v>
      </c>
      <c r="H7" s="10">
        <v>1</v>
      </c>
      <c r="I7" s="10">
        <v>4</v>
      </c>
      <c r="J7" s="26">
        <f t="shared" si="0"/>
        <v>15</v>
      </c>
      <c r="K7" s="24"/>
      <c r="L7" s="19" t="s">
        <v>14</v>
      </c>
      <c r="M7" s="23" t="s">
        <v>50</v>
      </c>
      <c r="N7" s="10" t="s">
        <v>15</v>
      </c>
      <c r="O7" s="10">
        <v>60</v>
      </c>
      <c r="P7" s="10">
        <v>70</v>
      </c>
      <c r="Q7" s="10">
        <v>30</v>
      </c>
      <c r="R7" s="10">
        <v>40</v>
      </c>
      <c r="S7" s="10">
        <v>60</v>
      </c>
      <c r="T7" s="10">
        <v>70</v>
      </c>
      <c r="U7" s="26">
        <f t="shared" si="1"/>
        <v>330</v>
      </c>
      <c r="V7" s="24"/>
      <c r="W7" s="24"/>
      <c r="X7" s="14" t="s">
        <v>5</v>
      </c>
      <c r="Y7" s="15">
        <v>1135</v>
      </c>
      <c r="Z7" s="14">
        <v>103.18</v>
      </c>
      <c r="AA7" s="16">
        <f t="shared" si="2"/>
        <v>9.3375565610859732E-2</v>
      </c>
    </row>
    <row r="8" spans="1:27" ht="15.75" x14ac:dyDescent="0.25">
      <c r="A8" s="19" t="s">
        <v>16</v>
      </c>
      <c r="B8" s="23" t="s">
        <v>51</v>
      </c>
      <c r="C8" s="22" t="s">
        <v>17</v>
      </c>
      <c r="D8" s="10">
        <v>3</v>
      </c>
      <c r="E8" s="10">
        <v>4</v>
      </c>
      <c r="F8" s="10">
        <v>4</v>
      </c>
      <c r="G8" s="10">
        <v>0</v>
      </c>
      <c r="H8" s="10">
        <v>2</v>
      </c>
      <c r="I8" s="10">
        <v>2</v>
      </c>
      <c r="J8" s="26">
        <f t="shared" si="0"/>
        <v>15</v>
      </c>
      <c r="K8" s="24"/>
      <c r="L8" s="19" t="s">
        <v>16</v>
      </c>
      <c r="M8" s="23" t="s">
        <v>51</v>
      </c>
      <c r="N8" s="10" t="s">
        <v>17</v>
      </c>
      <c r="O8" s="10">
        <v>80</v>
      </c>
      <c r="P8" s="10">
        <v>70</v>
      </c>
      <c r="Q8" s="10">
        <v>80</v>
      </c>
      <c r="R8" s="10">
        <v>20</v>
      </c>
      <c r="S8" s="10">
        <v>70</v>
      </c>
      <c r="T8" s="10">
        <v>65</v>
      </c>
      <c r="U8" s="26">
        <f t="shared" si="1"/>
        <v>385</v>
      </c>
      <c r="V8" s="24"/>
      <c r="W8" s="24"/>
      <c r="X8" s="14" t="s">
        <v>6</v>
      </c>
      <c r="Y8" s="15">
        <v>1435</v>
      </c>
      <c r="Z8" s="14">
        <v>130.44999999999999</v>
      </c>
      <c r="AA8" s="16">
        <f t="shared" si="2"/>
        <v>0.11805429864253393</v>
      </c>
    </row>
    <row r="9" spans="1:27" ht="15.75" x14ac:dyDescent="0.25">
      <c r="A9" s="19" t="s">
        <v>18</v>
      </c>
      <c r="B9" s="23" t="s">
        <v>52</v>
      </c>
      <c r="C9" s="22" t="s">
        <v>19</v>
      </c>
      <c r="D9" s="10">
        <v>3</v>
      </c>
      <c r="E9" s="10">
        <v>1</v>
      </c>
      <c r="F9" s="10">
        <v>4</v>
      </c>
      <c r="G9" s="10">
        <v>4</v>
      </c>
      <c r="H9" s="10">
        <v>1</v>
      </c>
      <c r="I9" s="10">
        <v>2</v>
      </c>
      <c r="J9" s="26">
        <f t="shared" si="0"/>
        <v>15</v>
      </c>
      <c r="K9" s="24"/>
      <c r="L9" s="19" t="s">
        <v>18</v>
      </c>
      <c r="M9" s="23" t="s">
        <v>52</v>
      </c>
      <c r="N9" s="10" t="s">
        <v>19</v>
      </c>
      <c r="O9" s="10">
        <v>80</v>
      </c>
      <c r="P9" s="10">
        <v>70</v>
      </c>
      <c r="Q9" s="10">
        <v>90</v>
      </c>
      <c r="R9" s="10">
        <v>55</v>
      </c>
      <c r="S9" s="10">
        <v>45</v>
      </c>
      <c r="T9" s="10">
        <v>70</v>
      </c>
      <c r="U9" s="26">
        <f t="shared" si="1"/>
        <v>410</v>
      </c>
      <c r="V9" s="24"/>
      <c r="W9" s="24"/>
      <c r="X9" s="14" t="s">
        <v>40</v>
      </c>
      <c r="Y9" s="15">
        <v>2350</v>
      </c>
      <c r="Z9" s="14">
        <v>213.64</v>
      </c>
      <c r="AA9" s="16">
        <f t="shared" si="2"/>
        <v>0.19333936651583708</v>
      </c>
    </row>
    <row r="10" spans="1:27" ht="15.75" x14ac:dyDescent="0.25">
      <c r="A10" s="19" t="s">
        <v>20</v>
      </c>
      <c r="B10" s="23" t="s">
        <v>53</v>
      </c>
      <c r="C10" s="22" t="s">
        <v>21</v>
      </c>
      <c r="D10" s="10">
        <v>3</v>
      </c>
      <c r="E10" s="10">
        <v>2</v>
      </c>
      <c r="F10" s="10">
        <v>4</v>
      </c>
      <c r="G10" s="10">
        <v>3</v>
      </c>
      <c r="H10" s="10">
        <v>1</v>
      </c>
      <c r="I10" s="10">
        <v>2</v>
      </c>
      <c r="J10" s="26">
        <f t="shared" si="0"/>
        <v>15</v>
      </c>
      <c r="K10" s="24"/>
      <c r="L10" s="19" t="s">
        <v>20</v>
      </c>
      <c r="M10" s="23" t="s">
        <v>53</v>
      </c>
      <c r="N10" s="10" t="s">
        <v>21</v>
      </c>
      <c r="O10" s="10">
        <v>85</v>
      </c>
      <c r="P10" s="10">
        <v>75</v>
      </c>
      <c r="Q10" s="10">
        <v>85</v>
      </c>
      <c r="R10" s="10">
        <v>55</v>
      </c>
      <c r="S10" s="10">
        <v>60</v>
      </c>
      <c r="T10" s="10">
        <v>75</v>
      </c>
      <c r="U10" s="26">
        <f t="shared" si="1"/>
        <v>435</v>
      </c>
      <c r="V10" s="24"/>
      <c r="W10" s="24"/>
      <c r="X10" s="17" t="s">
        <v>44</v>
      </c>
      <c r="Y10" s="26"/>
      <c r="Z10" s="26">
        <f>SUM(Z4:Z9)</f>
        <v>1105</v>
      </c>
      <c r="AA10" s="26"/>
    </row>
    <row r="11" spans="1:27" x14ac:dyDescent="0.25">
      <c r="A11" s="19" t="s">
        <v>22</v>
      </c>
      <c r="B11" s="23" t="s">
        <v>54</v>
      </c>
      <c r="C11" s="22" t="s">
        <v>23</v>
      </c>
      <c r="D11" s="10">
        <v>0</v>
      </c>
      <c r="E11" s="10">
        <v>2</v>
      </c>
      <c r="F11" s="10">
        <v>5</v>
      </c>
      <c r="G11" s="10">
        <v>4</v>
      </c>
      <c r="H11" s="10">
        <v>2</v>
      </c>
      <c r="I11" s="10">
        <v>2</v>
      </c>
      <c r="J11" s="26">
        <f t="shared" si="0"/>
        <v>15</v>
      </c>
      <c r="K11" s="24"/>
      <c r="L11" s="19" t="s">
        <v>22</v>
      </c>
      <c r="M11" s="23" t="s">
        <v>54</v>
      </c>
      <c r="N11" s="10" t="s">
        <v>23</v>
      </c>
      <c r="O11" s="10">
        <v>70</v>
      </c>
      <c r="P11" s="10">
        <v>80</v>
      </c>
      <c r="Q11" s="10">
        <v>90</v>
      </c>
      <c r="R11" s="10">
        <v>85</v>
      </c>
      <c r="S11" s="10">
        <v>75</v>
      </c>
      <c r="T11" s="10">
        <v>85</v>
      </c>
      <c r="U11" s="26">
        <f t="shared" si="1"/>
        <v>485</v>
      </c>
      <c r="V11" s="24"/>
      <c r="W11" s="24"/>
      <c r="X11" s="24"/>
      <c r="Y11" s="24"/>
      <c r="Z11" s="24"/>
      <c r="AA11" s="24"/>
    </row>
    <row r="12" spans="1:27" x14ac:dyDescent="0.25">
      <c r="A12" s="19" t="s">
        <v>24</v>
      </c>
      <c r="B12" s="23" t="s">
        <v>55</v>
      </c>
      <c r="C12" s="22" t="s">
        <v>25</v>
      </c>
      <c r="D12" s="10">
        <v>2</v>
      </c>
      <c r="E12" s="10">
        <v>5</v>
      </c>
      <c r="F12" s="10">
        <v>4</v>
      </c>
      <c r="G12" s="10">
        <v>0</v>
      </c>
      <c r="H12" s="10">
        <v>3</v>
      </c>
      <c r="I12" s="10">
        <v>1</v>
      </c>
      <c r="J12" s="26">
        <f t="shared" si="0"/>
        <v>15</v>
      </c>
      <c r="K12" s="24"/>
      <c r="L12" s="19" t="s">
        <v>24</v>
      </c>
      <c r="M12" s="23" t="s">
        <v>55</v>
      </c>
      <c r="N12" s="10" t="s">
        <v>25</v>
      </c>
      <c r="O12" s="10">
        <v>70</v>
      </c>
      <c r="P12" s="10">
        <v>70</v>
      </c>
      <c r="Q12" s="10">
        <v>90</v>
      </c>
      <c r="R12" s="10">
        <v>35</v>
      </c>
      <c r="S12" s="10">
        <v>85</v>
      </c>
      <c r="T12" s="10">
        <v>70</v>
      </c>
      <c r="U12" s="26">
        <f t="shared" si="1"/>
        <v>420</v>
      </c>
      <c r="V12" s="24"/>
      <c r="W12" s="24"/>
      <c r="X12" s="24"/>
      <c r="Y12" s="24"/>
      <c r="Z12" s="24"/>
      <c r="AA12" s="24"/>
    </row>
    <row r="13" spans="1:27" x14ac:dyDescent="0.25">
      <c r="A13" s="19" t="s">
        <v>26</v>
      </c>
      <c r="B13" s="23" t="s">
        <v>56</v>
      </c>
      <c r="C13" s="22" t="s">
        <v>27</v>
      </c>
      <c r="D13" s="10">
        <v>4</v>
      </c>
      <c r="E13" s="10">
        <v>0</v>
      </c>
      <c r="F13" s="10">
        <v>4</v>
      </c>
      <c r="G13" s="10">
        <v>2</v>
      </c>
      <c r="H13" s="10">
        <v>2</v>
      </c>
      <c r="I13" s="10">
        <v>3</v>
      </c>
      <c r="J13" s="26">
        <f t="shared" si="0"/>
        <v>15</v>
      </c>
      <c r="K13" s="24"/>
      <c r="L13" s="19" t="s">
        <v>26</v>
      </c>
      <c r="M13" s="23" t="s">
        <v>56</v>
      </c>
      <c r="N13" s="10" t="s">
        <v>27</v>
      </c>
      <c r="O13" s="10">
        <v>85</v>
      </c>
      <c r="P13" s="10">
        <v>75</v>
      </c>
      <c r="Q13" s="10">
        <v>80</v>
      </c>
      <c r="R13" s="10">
        <v>50</v>
      </c>
      <c r="S13" s="10">
        <v>90</v>
      </c>
      <c r="T13" s="10">
        <v>80</v>
      </c>
      <c r="U13" s="26">
        <f t="shared" si="1"/>
        <v>460</v>
      </c>
      <c r="V13" s="24"/>
      <c r="W13" s="24"/>
      <c r="X13" s="24"/>
      <c r="Y13" s="24"/>
      <c r="Z13" s="24"/>
      <c r="AA13" s="24"/>
    </row>
    <row r="14" spans="1:27" x14ac:dyDescent="0.25">
      <c r="A14" s="19" t="s">
        <v>28</v>
      </c>
      <c r="B14" s="23" t="s">
        <v>57</v>
      </c>
      <c r="C14" s="22" t="s">
        <v>29</v>
      </c>
      <c r="D14" s="10">
        <v>1</v>
      </c>
      <c r="E14" s="10">
        <v>2</v>
      </c>
      <c r="F14" s="10">
        <v>5</v>
      </c>
      <c r="G14" s="10">
        <v>1</v>
      </c>
      <c r="H14" s="10">
        <v>3</v>
      </c>
      <c r="I14" s="10">
        <v>3</v>
      </c>
      <c r="J14" s="26">
        <f t="shared" si="0"/>
        <v>15</v>
      </c>
      <c r="K14" s="24"/>
      <c r="L14" s="19" t="s">
        <v>28</v>
      </c>
      <c r="M14" s="23" t="s">
        <v>57</v>
      </c>
      <c r="N14" s="10" t="s">
        <v>29</v>
      </c>
      <c r="O14" s="10">
        <v>70</v>
      </c>
      <c r="P14" s="10">
        <v>80</v>
      </c>
      <c r="Q14" s="10">
        <v>95</v>
      </c>
      <c r="R14" s="10">
        <v>80</v>
      </c>
      <c r="S14" s="10">
        <v>75</v>
      </c>
      <c r="T14" s="10">
        <v>80</v>
      </c>
      <c r="U14" s="26">
        <f t="shared" si="1"/>
        <v>480</v>
      </c>
      <c r="V14" s="24"/>
      <c r="W14" s="24"/>
      <c r="X14" s="24"/>
      <c r="Y14" s="24"/>
      <c r="Z14" s="24"/>
      <c r="AA14" s="24"/>
    </row>
    <row r="15" spans="1:27" x14ac:dyDescent="0.25">
      <c r="A15" s="27"/>
      <c r="B15" s="28"/>
      <c r="C15" s="6" t="s">
        <v>36</v>
      </c>
      <c r="D15" s="26">
        <f>SUM(D4:D14)</f>
        <v>29</v>
      </c>
      <c r="E15" s="26">
        <f t="shared" ref="E15:I15" si="3">SUM(E4:E14)</f>
        <v>32</v>
      </c>
      <c r="F15" s="26">
        <f t="shared" si="3"/>
        <v>33</v>
      </c>
      <c r="G15" s="26">
        <f t="shared" si="3"/>
        <v>20</v>
      </c>
      <c r="H15" s="26">
        <f t="shared" si="3"/>
        <v>20</v>
      </c>
      <c r="I15" s="26">
        <f t="shared" si="3"/>
        <v>31</v>
      </c>
      <c r="J15" s="27"/>
      <c r="K15" s="24"/>
      <c r="L15" s="27"/>
      <c r="M15" s="26"/>
      <c r="N15" s="6" t="s">
        <v>33</v>
      </c>
      <c r="O15" s="26">
        <f>SUM(O4:O14)</f>
        <v>810</v>
      </c>
      <c r="P15" s="26">
        <f>SUM(P4:P14)</f>
        <v>815</v>
      </c>
      <c r="Q15" s="26">
        <f t="shared" ref="Q15:T15" si="4">SUM(Q4:Q14)</f>
        <v>730</v>
      </c>
      <c r="R15" s="26">
        <f>SUM(R4:R14)</f>
        <v>540</v>
      </c>
      <c r="S15" s="26">
        <f t="shared" si="4"/>
        <v>750</v>
      </c>
      <c r="T15" s="26">
        <f t="shared" si="4"/>
        <v>825</v>
      </c>
      <c r="U15" s="26"/>
      <c r="V15" s="24"/>
      <c r="W15" s="24"/>
      <c r="X15" s="24"/>
      <c r="Y15" s="24"/>
      <c r="Z15" s="24"/>
      <c r="AA15" s="24"/>
    </row>
    <row r="16" spans="1:27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</row>
    <row r="17" spans="1:27" ht="15.75" x14ac:dyDescent="0.25">
      <c r="A17" s="24"/>
      <c r="B17" s="3" t="s">
        <v>86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30" x14ac:dyDescent="0.25">
      <c r="A18" s="40" t="s">
        <v>0</v>
      </c>
      <c r="B18" s="41" t="s">
        <v>35</v>
      </c>
      <c r="C18" s="42" t="s">
        <v>46</v>
      </c>
      <c r="D18" s="42" t="s">
        <v>2</v>
      </c>
      <c r="E18" s="42" t="s">
        <v>3</v>
      </c>
      <c r="F18" s="42" t="s">
        <v>4</v>
      </c>
      <c r="G18" s="42" t="s">
        <v>5</v>
      </c>
      <c r="H18" s="42" t="s">
        <v>6</v>
      </c>
      <c r="I18" s="42" t="s">
        <v>7</v>
      </c>
      <c r="J18" s="40" t="s">
        <v>31</v>
      </c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</row>
    <row r="19" spans="1:27" x14ac:dyDescent="0.25">
      <c r="A19" s="19" t="s">
        <v>8</v>
      </c>
      <c r="B19" s="23" t="s">
        <v>47</v>
      </c>
      <c r="C19" s="10" t="s">
        <v>9</v>
      </c>
      <c r="D19" s="10">
        <f>D4*O4</f>
        <v>240</v>
      </c>
      <c r="E19" s="10">
        <f t="shared" ref="E19:E29" si="5">E4*P4</f>
        <v>210</v>
      </c>
      <c r="F19" s="10">
        <f t="shared" ref="F19:F29" si="6">F4*Q4</f>
        <v>0</v>
      </c>
      <c r="G19" s="10">
        <f t="shared" ref="G19:G29" si="7">G4*R4</f>
        <v>80</v>
      </c>
      <c r="H19" s="10">
        <f t="shared" ref="H19:H29" si="8">H4*S4</f>
        <v>60</v>
      </c>
      <c r="I19" s="10">
        <f t="shared" ref="I19:I29" si="9">I4*T4</f>
        <v>400</v>
      </c>
      <c r="J19" s="26">
        <f>SUM(D19:I19)</f>
        <v>990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</row>
    <row r="20" spans="1:27" x14ac:dyDescent="0.25">
      <c r="A20" s="19" t="s">
        <v>10</v>
      </c>
      <c r="B20" s="23" t="s">
        <v>48</v>
      </c>
      <c r="C20" s="10" t="s">
        <v>11</v>
      </c>
      <c r="D20" s="10">
        <f t="shared" ref="D20:D29" si="10">D5*O5</f>
        <v>280</v>
      </c>
      <c r="E20" s="10">
        <f t="shared" si="5"/>
        <v>400</v>
      </c>
      <c r="F20" s="10">
        <f t="shared" si="6"/>
        <v>0</v>
      </c>
      <c r="G20" s="10">
        <f t="shared" si="7"/>
        <v>50</v>
      </c>
      <c r="H20" s="10">
        <f t="shared" si="8"/>
        <v>130</v>
      </c>
      <c r="I20" s="10">
        <f t="shared" si="9"/>
        <v>210</v>
      </c>
      <c r="J20" s="26">
        <f t="shared" ref="J20:J29" si="11">SUM(D20:I20)</f>
        <v>1070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</row>
    <row r="21" spans="1:27" x14ac:dyDescent="0.25">
      <c r="A21" s="19" t="s">
        <v>12</v>
      </c>
      <c r="B21" s="23" t="s">
        <v>49</v>
      </c>
      <c r="C21" s="10" t="s">
        <v>13</v>
      </c>
      <c r="D21" s="10">
        <f t="shared" si="10"/>
        <v>160</v>
      </c>
      <c r="E21" s="10">
        <f t="shared" si="5"/>
        <v>225</v>
      </c>
      <c r="F21" s="10">
        <f t="shared" si="6"/>
        <v>80</v>
      </c>
      <c r="G21" s="10">
        <f t="shared" si="7"/>
        <v>60</v>
      </c>
      <c r="H21" s="10">
        <f t="shared" si="8"/>
        <v>130</v>
      </c>
      <c r="I21" s="10">
        <f t="shared" si="9"/>
        <v>320</v>
      </c>
      <c r="J21" s="26">
        <f t="shared" si="11"/>
        <v>975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</row>
    <row r="22" spans="1:27" x14ac:dyDescent="0.25">
      <c r="A22" s="19" t="s">
        <v>14</v>
      </c>
      <c r="B22" s="23" t="s">
        <v>50</v>
      </c>
      <c r="C22" s="10" t="s">
        <v>15</v>
      </c>
      <c r="D22" s="10">
        <f t="shared" si="10"/>
        <v>180</v>
      </c>
      <c r="E22" s="10">
        <f t="shared" si="5"/>
        <v>350</v>
      </c>
      <c r="F22" s="10">
        <f t="shared" si="6"/>
        <v>30</v>
      </c>
      <c r="G22" s="10">
        <f t="shared" si="7"/>
        <v>40</v>
      </c>
      <c r="H22" s="10">
        <f t="shared" si="8"/>
        <v>60</v>
      </c>
      <c r="I22" s="10">
        <f t="shared" si="9"/>
        <v>280</v>
      </c>
      <c r="J22" s="26">
        <f t="shared" si="11"/>
        <v>940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</row>
    <row r="23" spans="1:27" x14ac:dyDescent="0.25">
      <c r="A23" s="19" t="s">
        <v>16</v>
      </c>
      <c r="B23" s="23" t="s">
        <v>51</v>
      </c>
      <c r="C23" s="10" t="s">
        <v>17</v>
      </c>
      <c r="D23" s="10">
        <f t="shared" si="10"/>
        <v>240</v>
      </c>
      <c r="E23" s="10">
        <f t="shared" si="5"/>
        <v>280</v>
      </c>
      <c r="F23" s="10">
        <f t="shared" si="6"/>
        <v>320</v>
      </c>
      <c r="G23" s="10">
        <f t="shared" si="7"/>
        <v>0</v>
      </c>
      <c r="H23" s="10">
        <f t="shared" si="8"/>
        <v>140</v>
      </c>
      <c r="I23" s="10">
        <f t="shared" si="9"/>
        <v>130</v>
      </c>
      <c r="J23" s="26">
        <f t="shared" si="11"/>
        <v>1110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</row>
    <row r="24" spans="1:27" x14ac:dyDescent="0.25">
      <c r="A24" s="19" t="s">
        <v>18</v>
      </c>
      <c r="B24" s="23" t="s">
        <v>52</v>
      </c>
      <c r="C24" s="10" t="s">
        <v>19</v>
      </c>
      <c r="D24" s="10">
        <f t="shared" si="10"/>
        <v>240</v>
      </c>
      <c r="E24" s="10">
        <f t="shared" si="5"/>
        <v>70</v>
      </c>
      <c r="F24" s="10">
        <f t="shared" si="6"/>
        <v>360</v>
      </c>
      <c r="G24" s="10">
        <f t="shared" si="7"/>
        <v>220</v>
      </c>
      <c r="H24" s="10">
        <f t="shared" si="8"/>
        <v>45</v>
      </c>
      <c r="I24" s="10">
        <f t="shared" si="9"/>
        <v>140</v>
      </c>
      <c r="J24" s="26">
        <f t="shared" si="11"/>
        <v>1075</v>
      </c>
      <c r="K24" s="24"/>
      <c r="L24" s="24"/>
      <c r="M24" s="29"/>
      <c r="N24" s="29"/>
      <c r="O24" s="29"/>
      <c r="P24" s="8"/>
      <c r="Q24" s="8"/>
      <c r="R24" s="8"/>
      <c r="S24" s="8"/>
      <c r="T24" s="8"/>
      <c r="U24" s="8"/>
      <c r="V24" s="24"/>
      <c r="W24" s="24"/>
      <c r="X24" s="24"/>
      <c r="Y24" s="24"/>
      <c r="Z24" s="24"/>
      <c r="AA24" s="24"/>
    </row>
    <row r="25" spans="1:27" x14ac:dyDescent="0.25">
      <c r="A25" s="19" t="s">
        <v>20</v>
      </c>
      <c r="B25" s="23" t="s">
        <v>53</v>
      </c>
      <c r="C25" s="10" t="s">
        <v>21</v>
      </c>
      <c r="D25" s="10">
        <f t="shared" si="10"/>
        <v>255</v>
      </c>
      <c r="E25" s="10">
        <f t="shared" si="5"/>
        <v>150</v>
      </c>
      <c r="F25" s="10">
        <f t="shared" si="6"/>
        <v>340</v>
      </c>
      <c r="G25" s="10">
        <f t="shared" si="7"/>
        <v>165</v>
      </c>
      <c r="H25" s="10">
        <f t="shared" si="8"/>
        <v>60</v>
      </c>
      <c r="I25" s="10">
        <f t="shared" si="9"/>
        <v>150</v>
      </c>
      <c r="J25" s="26">
        <f t="shared" si="11"/>
        <v>1120</v>
      </c>
      <c r="K25" s="24"/>
      <c r="L25" s="24"/>
      <c r="M25" s="29"/>
      <c r="N25" s="29"/>
      <c r="O25" s="29"/>
      <c r="P25" s="29"/>
      <c r="Q25" s="29"/>
      <c r="R25" s="29"/>
      <c r="S25" s="29"/>
      <c r="T25" s="29"/>
      <c r="U25" s="29"/>
      <c r="V25" s="24"/>
      <c r="W25" s="24"/>
      <c r="X25" s="24"/>
      <c r="Y25" s="24"/>
      <c r="Z25" s="24"/>
      <c r="AA25" s="24"/>
    </row>
    <row r="26" spans="1:27" x14ac:dyDescent="0.25">
      <c r="A26" s="19" t="s">
        <v>22</v>
      </c>
      <c r="B26" s="23" t="s">
        <v>54</v>
      </c>
      <c r="C26" s="10" t="s">
        <v>23</v>
      </c>
      <c r="D26" s="10">
        <f t="shared" si="10"/>
        <v>0</v>
      </c>
      <c r="E26" s="10">
        <f t="shared" si="5"/>
        <v>160</v>
      </c>
      <c r="F26" s="10">
        <f t="shared" si="6"/>
        <v>450</v>
      </c>
      <c r="G26" s="10">
        <f t="shared" si="7"/>
        <v>340</v>
      </c>
      <c r="H26" s="10">
        <f t="shared" si="8"/>
        <v>150</v>
      </c>
      <c r="I26" s="10">
        <f t="shared" si="9"/>
        <v>170</v>
      </c>
      <c r="J26" s="26">
        <f t="shared" si="11"/>
        <v>1270</v>
      </c>
      <c r="K26" s="24"/>
      <c r="L26" s="24"/>
      <c r="M26" s="29"/>
      <c r="N26" s="29"/>
      <c r="O26" s="29"/>
      <c r="P26" s="29"/>
      <c r="Q26" s="29"/>
      <c r="R26" s="29"/>
      <c r="S26" s="29"/>
      <c r="T26" s="29"/>
      <c r="U26" s="29"/>
      <c r="V26" s="24"/>
      <c r="W26" s="24"/>
      <c r="X26" s="24"/>
      <c r="Y26" s="24"/>
      <c r="Z26" s="24"/>
      <c r="AA26" s="24"/>
    </row>
    <row r="27" spans="1:27" x14ac:dyDescent="0.25">
      <c r="A27" s="19" t="s">
        <v>24</v>
      </c>
      <c r="B27" s="23" t="s">
        <v>55</v>
      </c>
      <c r="C27" s="10" t="s">
        <v>25</v>
      </c>
      <c r="D27" s="10">
        <f t="shared" si="10"/>
        <v>140</v>
      </c>
      <c r="E27" s="10">
        <f t="shared" si="5"/>
        <v>350</v>
      </c>
      <c r="F27" s="10">
        <f t="shared" si="6"/>
        <v>360</v>
      </c>
      <c r="G27" s="10">
        <f t="shared" si="7"/>
        <v>0</v>
      </c>
      <c r="H27" s="10">
        <f t="shared" si="8"/>
        <v>255</v>
      </c>
      <c r="I27" s="10">
        <f t="shared" si="9"/>
        <v>70</v>
      </c>
      <c r="J27" s="26">
        <f t="shared" si="11"/>
        <v>1175</v>
      </c>
      <c r="K27" s="24"/>
      <c r="L27" s="24"/>
      <c r="M27" s="29"/>
      <c r="N27" s="29"/>
      <c r="O27" s="29"/>
      <c r="P27" s="29"/>
      <c r="Q27" s="29"/>
      <c r="R27" s="29"/>
      <c r="S27" s="29"/>
      <c r="T27" s="29"/>
      <c r="U27" s="29"/>
      <c r="V27" s="24"/>
      <c r="W27" s="24"/>
      <c r="X27" s="24"/>
      <c r="Y27" s="24"/>
      <c r="Z27" s="24"/>
      <c r="AA27" s="24"/>
    </row>
    <row r="28" spans="1:27" x14ac:dyDescent="0.25">
      <c r="A28" s="19" t="s">
        <v>26</v>
      </c>
      <c r="B28" s="23" t="s">
        <v>56</v>
      </c>
      <c r="C28" s="10" t="s">
        <v>27</v>
      </c>
      <c r="D28" s="10">
        <f t="shared" si="10"/>
        <v>340</v>
      </c>
      <c r="E28" s="10">
        <f t="shared" si="5"/>
        <v>0</v>
      </c>
      <c r="F28" s="10">
        <f t="shared" si="6"/>
        <v>320</v>
      </c>
      <c r="G28" s="10">
        <f t="shared" si="7"/>
        <v>100</v>
      </c>
      <c r="H28" s="10">
        <f t="shared" si="8"/>
        <v>180</v>
      </c>
      <c r="I28" s="10">
        <f t="shared" si="9"/>
        <v>240</v>
      </c>
      <c r="J28" s="26">
        <f t="shared" si="11"/>
        <v>1180</v>
      </c>
      <c r="K28" s="24"/>
      <c r="L28" s="24"/>
      <c r="M28" s="29"/>
      <c r="N28" s="29"/>
      <c r="O28" s="29"/>
      <c r="P28" s="29"/>
      <c r="Q28" s="29"/>
      <c r="R28" s="29"/>
      <c r="S28" s="29"/>
      <c r="T28" s="29"/>
      <c r="U28" s="29"/>
      <c r="V28" s="24"/>
      <c r="W28" s="24"/>
      <c r="X28" s="24"/>
      <c r="Y28" s="24"/>
      <c r="Z28" s="24"/>
      <c r="AA28" s="24"/>
    </row>
    <row r="29" spans="1:27" x14ac:dyDescent="0.25">
      <c r="A29" s="19" t="s">
        <v>28</v>
      </c>
      <c r="B29" s="23" t="s">
        <v>57</v>
      </c>
      <c r="C29" s="10" t="s">
        <v>29</v>
      </c>
      <c r="D29" s="10">
        <f t="shared" si="10"/>
        <v>70</v>
      </c>
      <c r="E29" s="10">
        <f t="shared" si="5"/>
        <v>160</v>
      </c>
      <c r="F29" s="10">
        <f t="shared" si="6"/>
        <v>475</v>
      </c>
      <c r="G29" s="10">
        <f t="shared" si="7"/>
        <v>80</v>
      </c>
      <c r="H29" s="10">
        <f t="shared" si="8"/>
        <v>225</v>
      </c>
      <c r="I29" s="10">
        <f t="shared" si="9"/>
        <v>240</v>
      </c>
      <c r="J29" s="26">
        <f t="shared" si="11"/>
        <v>1250</v>
      </c>
      <c r="K29" s="24"/>
      <c r="L29" s="5"/>
      <c r="M29" s="5"/>
      <c r="N29" s="5"/>
      <c r="O29" s="5"/>
      <c r="P29" s="5"/>
      <c r="Q29" s="5"/>
      <c r="R29" s="5"/>
      <c r="S29" s="5"/>
      <c r="T29" s="29"/>
      <c r="U29" s="24"/>
      <c r="V29" s="24"/>
      <c r="W29" s="24"/>
      <c r="X29" s="24"/>
      <c r="Y29" s="24"/>
      <c r="Z29" s="24"/>
      <c r="AA29" s="24"/>
    </row>
    <row r="30" spans="1:27" x14ac:dyDescent="0.25">
      <c r="A30" s="27"/>
      <c r="B30" s="27"/>
      <c r="C30" s="6" t="s">
        <v>33</v>
      </c>
      <c r="D30" s="6">
        <f>SUM(D19:D29)</f>
        <v>2145</v>
      </c>
      <c r="E30" s="6">
        <f t="shared" ref="E30:J30" si="12">SUM(E19:E29)</f>
        <v>2355</v>
      </c>
      <c r="F30" s="6">
        <f t="shared" si="12"/>
        <v>2735</v>
      </c>
      <c r="G30" s="6">
        <f t="shared" si="12"/>
        <v>1135</v>
      </c>
      <c r="H30" s="6">
        <f t="shared" si="12"/>
        <v>1435</v>
      </c>
      <c r="I30" s="6">
        <f t="shared" si="12"/>
        <v>2350</v>
      </c>
      <c r="J30" s="6">
        <f t="shared" si="12"/>
        <v>12155</v>
      </c>
      <c r="K30" s="24"/>
      <c r="L30" s="5"/>
      <c r="M30" s="5"/>
      <c r="N30" s="5"/>
      <c r="O30" s="5"/>
      <c r="P30" s="5"/>
      <c r="Q30" s="5"/>
      <c r="R30" s="5"/>
      <c r="S30" s="5"/>
      <c r="T30" s="29"/>
      <c r="U30" s="24"/>
      <c r="V30" s="24"/>
      <c r="W30" s="24"/>
      <c r="X30" s="24"/>
      <c r="Y30" s="24"/>
      <c r="Z30" s="24"/>
      <c r="AA30" s="24"/>
    </row>
    <row r="31" spans="1:27" x14ac:dyDescent="0.25">
      <c r="A31" s="27"/>
      <c r="B31" s="27"/>
      <c r="C31" s="6" t="s">
        <v>34</v>
      </c>
      <c r="D31" s="6">
        <f>AVERAGE(D19:D29)</f>
        <v>195</v>
      </c>
      <c r="E31" s="30">
        <f t="shared" ref="E31:J31" si="13">AVERAGE(E19:E29)</f>
        <v>214.09090909090909</v>
      </c>
      <c r="F31" s="30">
        <f t="shared" si="13"/>
        <v>248.63636363636363</v>
      </c>
      <c r="G31" s="30">
        <f t="shared" si="13"/>
        <v>103.18181818181819</v>
      </c>
      <c r="H31" s="30">
        <f t="shared" si="13"/>
        <v>130.45454545454547</v>
      </c>
      <c r="I31" s="30">
        <f t="shared" si="13"/>
        <v>213.63636363636363</v>
      </c>
      <c r="J31" s="30">
        <f t="shared" si="13"/>
        <v>1105</v>
      </c>
      <c r="K31" s="24"/>
      <c r="L31" s="5"/>
      <c r="M31" s="5"/>
      <c r="N31" s="5"/>
      <c r="O31" s="5"/>
      <c r="P31" s="5"/>
      <c r="Q31" s="5"/>
      <c r="R31" s="5"/>
      <c r="S31" s="5"/>
      <c r="T31" s="29"/>
      <c r="U31" s="24"/>
      <c r="V31" s="24"/>
      <c r="W31" s="24"/>
      <c r="X31" s="24"/>
      <c r="Y31" s="24"/>
      <c r="Z31" s="24"/>
      <c r="AA31" s="24"/>
    </row>
    <row r="32" spans="1:27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5"/>
      <c r="M32" s="5"/>
      <c r="N32" s="5"/>
      <c r="O32" s="5"/>
      <c r="P32" s="5"/>
      <c r="Q32" s="5"/>
      <c r="R32" s="5"/>
      <c r="S32" s="5"/>
      <c r="T32" s="29"/>
      <c r="U32" s="24"/>
      <c r="V32" s="24"/>
      <c r="W32" s="24"/>
      <c r="X32" s="24"/>
      <c r="Y32" s="24"/>
      <c r="Z32" s="24"/>
      <c r="AA32" s="24"/>
    </row>
    <row r="33" spans="1:27" ht="15.75" x14ac:dyDescent="0.25">
      <c r="A33" s="24"/>
      <c r="B33" s="1" t="s">
        <v>90</v>
      </c>
      <c r="C33" s="24"/>
      <c r="D33" s="24"/>
      <c r="E33" s="24"/>
      <c r="F33" s="24"/>
      <c r="G33" s="24"/>
      <c r="H33" s="24"/>
      <c r="I33" s="24"/>
      <c r="J33" s="24"/>
      <c r="K33" s="24"/>
      <c r="L33" s="5"/>
      <c r="M33" s="5"/>
      <c r="N33" s="5"/>
      <c r="O33" s="5"/>
      <c r="P33" s="5"/>
      <c r="Q33" s="5"/>
      <c r="R33" s="5"/>
      <c r="S33" s="5"/>
      <c r="T33" s="29"/>
      <c r="U33" s="24"/>
      <c r="V33" s="24"/>
      <c r="W33" s="24"/>
      <c r="X33" s="24"/>
      <c r="Y33" s="24"/>
      <c r="Z33" s="24"/>
      <c r="AA33" s="24"/>
    </row>
    <row r="34" spans="1:27" ht="30" x14ac:dyDescent="0.25">
      <c r="A34" s="40" t="s">
        <v>0</v>
      </c>
      <c r="B34" s="41" t="s">
        <v>35</v>
      </c>
      <c r="C34" s="42" t="s">
        <v>1</v>
      </c>
      <c r="D34" s="42" t="s">
        <v>91</v>
      </c>
      <c r="E34" s="44" t="s">
        <v>30</v>
      </c>
      <c r="F34" s="42" t="s">
        <v>92</v>
      </c>
      <c r="G34" s="24"/>
      <c r="H34" s="24"/>
      <c r="I34" s="24"/>
      <c r="J34" s="24"/>
      <c r="K34" s="24"/>
      <c r="L34" s="5"/>
      <c r="M34" s="5"/>
      <c r="N34" s="5"/>
      <c r="O34" s="5"/>
      <c r="P34" s="5"/>
      <c r="Q34" s="5"/>
      <c r="R34" s="5"/>
      <c r="S34" s="5"/>
      <c r="T34" s="29"/>
      <c r="U34" s="24"/>
      <c r="V34" s="24"/>
      <c r="W34" s="24"/>
      <c r="X34" s="24"/>
      <c r="Y34" s="24"/>
      <c r="Z34" s="24"/>
      <c r="AA34" s="24"/>
    </row>
    <row r="35" spans="1:27" x14ac:dyDescent="0.25">
      <c r="A35" s="19" t="s">
        <v>8</v>
      </c>
      <c r="B35" s="23" t="s">
        <v>47</v>
      </c>
      <c r="C35" s="10" t="s">
        <v>9</v>
      </c>
      <c r="D35" s="18">
        <f>SUM(D19:I19)</f>
        <v>990</v>
      </c>
      <c r="E35" s="19">
        <f>D35/15</f>
        <v>66</v>
      </c>
      <c r="F35" s="10" t="s">
        <v>93</v>
      </c>
      <c r="G35" s="24"/>
      <c r="H35" s="24"/>
      <c r="I35" s="24"/>
      <c r="J35" s="24"/>
      <c r="K35" s="24"/>
      <c r="L35" s="5"/>
      <c r="M35" s="5"/>
      <c r="N35" s="5"/>
      <c r="O35" s="5"/>
      <c r="P35" s="5"/>
      <c r="Q35" s="5"/>
      <c r="R35" s="5"/>
      <c r="S35" s="5"/>
      <c r="T35" s="29"/>
      <c r="U35" s="24"/>
      <c r="V35" s="24"/>
      <c r="W35" s="24"/>
      <c r="X35" s="24"/>
      <c r="Y35" s="24"/>
      <c r="Z35" s="24"/>
      <c r="AA35" s="24"/>
    </row>
    <row r="36" spans="1:27" x14ac:dyDescent="0.25">
      <c r="A36" s="19" t="s">
        <v>10</v>
      </c>
      <c r="B36" s="23" t="s">
        <v>48</v>
      </c>
      <c r="C36" s="10" t="s">
        <v>11</v>
      </c>
      <c r="D36" s="18">
        <f t="shared" ref="D36:D45" si="14">SUM(D20:I20)</f>
        <v>1070</v>
      </c>
      <c r="E36" s="45">
        <f t="shared" ref="E36:E45" si="15">D36/15</f>
        <v>71.333333333333329</v>
      </c>
      <c r="F36" s="10" t="s">
        <v>93</v>
      </c>
      <c r="G36" s="24"/>
      <c r="H36" s="24"/>
      <c r="I36" s="24"/>
      <c r="J36" s="24"/>
      <c r="K36" s="24"/>
      <c r="L36" s="5"/>
      <c r="M36" s="5"/>
      <c r="N36" s="5"/>
      <c r="O36" s="5"/>
      <c r="P36" s="5"/>
      <c r="Q36" s="5"/>
      <c r="R36" s="5"/>
      <c r="S36" s="5"/>
      <c r="T36" s="29"/>
      <c r="U36" s="24"/>
      <c r="V36" s="24"/>
      <c r="W36" s="24"/>
      <c r="X36" s="24"/>
      <c r="Y36" s="24"/>
      <c r="Z36" s="24"/>
      <c r="AA36" s="24"/>
    </row>
    <row r="37" spans="1:27" x14ac:dyDescent="0.25">
      <c r="A37" s="19" t="s">
        <v>12</v>
      </c>
      <c r="B37" s="23" t="s">
        <v>49</v>
      </c>
      <c r="C37" s="10" t="s">
        <v>13</v>
      </c>
      <c r="D37" s="18">
        <f t="shared" si="14"/>
        <v>975</v>
      </c>
      <c r="E37" s="19">
        <f t="shared" si="15"/>
        <v>65</v>
      </c>
      <c r="F37" s="10" t="s">
        <v>93</v>
      </c>
      <c r="G37" s="24"/>
      <c r="H37" s="24"/>
      <c r="I37" s="24"/>
      <c r="J37" s="24"/>
      <c r="K37" s="24"/>
      <c r="L37" s="5"/>
      <c r="M37" s="5"/>
      <c r="N37" s="5"/>
      <c r="O37" s="5"/>
      <c r="P37" s="5"/>
      <c r="Q37" s="5"/>
      <c r="R37" s="5"/>
      <c r="S37" s="5"/>
      <c r="T37" s="29"/>
      <c r="U37" s="24"/>
      <c r="V37" s="24"/>
      <c r="W37" s="24"/>
      <c r="X37" s="24"/>
      <c r="Y37" s="24"/>
      <c r="Z37" s="24"/>
      <c r="AA37" s="24"/>
    </row>
    <row r="38" spans="1:27" x14ac:dyDescent="0.25">
      <c r="A38" s="19" t="s">
        <v>14</v>
      </c>
      <c r="B38" s="23" t="s">
        <v>50</v>
      </c>
      <c r="C38" s="10" t="s">
        <v>15</v>
      </c>
      <c r="D38" s="18">
        <f t="shared" si="14"/>
        <v>940</v>
      </c>
      <c r="E38" s="45">
        <f t="shared" si="15"/>
        <v>62.666666666666664</v>
      </c>
      <c r="F38" s="10" t="s">
        <v>93</v>
      </c>
      <c r="G38" s="24"/>
      <c r="H38" s="24"/>
      <c r="I38" s="24"/>
      <c r="J38" s="24"/>
      <c r="K38" s="24"/>
      <c r="L38" s="5"/>
      <c r="M38" s="5"/>
      <c r="N38" s="5"/>
      <c r="O38" s="5"/>
      <c r="P38" s="5"/>
      <c r="Q38" s="5"/>
      <c r="R38" s="5"/>
      <c r="S38" s="5"/>
      <c r="T38" s="29"/>
      <c r="U38" s="24"/>
      <c r="V38" s="24"/>
      <c r="W38" s="24"/>
      <c r="X38" s="24"/>
      <c r="Y38" s="24"/>
      <c r="Z38" s="24"/>
      <c r="AA38" s="24"/>
    </row>
    <row r="39" spans="1:27" x14ac:dyDescent="0.25">
      <c r="A39" s="19" t="s">
        <v>16</v>
      </c>
      <c r="B39" s="23" t="s">
        <v>51</v>
      </c>
      <c r="C39" s="10" t="s">
        <v>17</v>
      </c>
      <c r="D39" s="18">
        <f t="shared" si="14"/>
        <v>1110</v>
      </c>
      <c r="E39" s="45">
        <f t="shared" si="15"/>
        <v>74</v>
      </c>
      <c r="F39" s="10" t="s">
        <v>93</v>
      </c>
      <c r="G39" s="24"/>
      <c r="H39" s="24"/>
      <c r="I39" s="24"/>
      <c r="J39" s="24"/>
      <c r="K39" s="24"/>
      <c r="L39" s="5"/>
      <c r="M39" s="5"/>
      <c r="N39" s="5"/>
      <c r="O39" s="5"/>
      <c r="P39" s="5"/>
      <c r="Q39" s="5"/>
      <c r="R39" s="5"/>
      <c r="S39" s="5"/>
      <c r="T39" s="29"/>
      <c r="U39" s="24"/>
      <c r="V39" s="24"/>
      <c r="W39" s="24"/>
      <c r="X39" s="24"/>
      <c r="Y39" s="24"/>
      <c r="Z39" s="24"/>
      <c r="AA39" s="24"/>
    </row>
    <row r="40" spans="1:27" x14ac:dyDescent="0.25">
      <c r="A40" s="19" t="s">
        <v>18</v>
      </c>
      <c r="B40" s="23" t="s">
        <v>52</v>
      </c>
      <c r="C40" s="10" t="s">
        <v>19</v>
      </c>
      <c r="D40" s="18">
        <f t="shared" si="14"/>
        <v>1075</v>
      </c>
      <c r="E40" s="45">
        <f t="shared" si="15"/>
        <v>71.666666666666671</v>
      </c>
      <c r="F40" s="10" t="s">
        <v>93</v>
      </c>
      <c r="G40" s="24"/>
      <c r="H40" s="24"/>
      <c r="I40" s="24"/>
      <c r="J40" s="24"/>
      <c r="K40" s="24"/>
      <c r="L40" s="5"/>
      <c r="M40" s="5"/>
      <c r="N40" s="5"/>
      <c r="O40" s="5"/>
      <c r="P40" s="5"/>
      <c r="Q40" s="5"/>
      <c r="R40" s="5"/>
      <c r="S40" s="5"/>
      <c r="T40" s="29"/>
      <c r="U40" s="24"/>
      <c r="V40" s="24"/>
      <c r="W40" s="24"/>
      <c r="X40" s="24"/>
      <c r="Y40" s="24"/>
      <c r="Z40" s="24"/>
      <c r="AA40" s="24"/>
    </row>
    <row r="41" spans="1:27" x14ac:dyDescent="0.25">
      <c r="A41" s="19" t="s">
        <v>20</v>
      </c>
      <c r="B41" s="23" t="s">
        <v>53</v>
      </c>
      <c r="C41" s="10" t="s">
        <v>21</v>
      </c>
      <c r="D41" s="18">
        <f t="shared" si="14"/>
        <v>1120</v>
      </c>
      <c r="E41" s="45">
        <f t="shared" si="15"/>
        <v>74.666666666666671</v>
      </c>
      <c r="F41" s="10" t="s">
        <v>93</v>
      </c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</row>
    <row r="42" spans="1:27" x14ac:dyDescent="0.25">
      <c r="A42" s="19" t="s">
        <v>22</v>
      </c>
      <c r="B42" s="23" t="s">
        <v>54</v>
      </c>
      <c r="C42" s="10" t="s">
        <v>23</v>
      </c>
      <c r="D42" s="18">
        <f t="shared" si="14"/>
        <v>1270</v>
      </c>
      <c r="E42" s="45">
        <f t="shared" si="15"/>
        <v>84.666666666666671</v>
      </c>
      <c r="F42" s="10" t="s">
        <v>94</v>
      </c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</row>
    <row r="43" spans="1:27" x14ac:dyDescent="0.25">
      <c r="A43" s="19" t="s">
        <v>24</v>
      </c>
      <c r="B43" s="23" t="s">
        <v>55</v>
      </c>
      <c r="C43" s="10" t="s">
        <v>25</v>
      </c>
      <c r="D43" s="18">
        <f t="shared" si="14"/>
        <v>1175</v>
      </c>
      <c r="E43" s="45">
        <f t="shared" si="15"/>
        <v>78.333333333333329</v>
      </c>
      <c r="F43" s="10" t="s">
        <v>93</v>
      </c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</row>
    <row r="44" spans="1:27" x14ac:dyDescent="0.25">
      <c r="A44" s="19" t="s">
        <v>26</v>
      </c>
      <c r="B44" s="23" t="s">
        <v>56</v>
      </c>
      <c r="C44" s="10" t="s">
        <v>27</v>
      </c>
      <c r="D44" s="18">
        <f t="shared" si="14"/>
        <v>1180</v>
      </c>
      <c r="E44" s="45">
        <f t="shared" si="15"/>
        <v>78.666666666666671</v>
      </c>
      <c r="F44" s="10" t="s">
        <v>93</v>
      </c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</row>
    <row r="45" spans="1:27" x14ac:dyDescent="0.25">
      <c r="A45" s="19" t="s">
        <v>28</v>
      </c>
      <c r="B45" s="23" t="s">
        <v>57</v>
      </c>
      <c r="C45" s="10" t="s">
        <v>29</v>
      </c>
      <c r="D45" s="18">
        <f t="shared" si="14"/>
        <v>1250</v>
      </c>
      <c r="E45" s="45">
        <f t="shared" si="15"/>
        <v>83.333333333333329</v>
      </c>
      <c r="F45" s="10" t="s">
        <v>95</v>
      </c>
    </row>
    <row r="46" spans="1:27" x14ac:dyDescent="0.25">
      <c r="A46" s="13"/>
      <c r="B46" s="13"/>
      <c r="C46" s="7" t="s">
        <v>33</v>
      </c>
      <c r="D46" s="20">
        <f>SUM(D35:D45)</f>
        <v>12155</v>
      </c>
      <c r="E46" s="46">
        <f>AVERAGE(E35:E45)</f>
        <v>73.666666666666671</v>
      </c>
      <c r="F46" s="10" t="s">
        <v>93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7"/>
  <sheetViews>
    <sheetView zoomScale="90" zoomScaleNormal="90" workbookViewId="0">
      <selection activeCell="H45" sqref="H45"/>
    </sheetView>
  </sheetViews>
  <sheetFormatPr defaultRowHeight="15" x14ac:dyDescent="0.25"/>
  <cols>
    <col min="1" max="1" width="6" customWidth="1"/>
    <col min="2" max="2" width="16.5703125" customWidth="1"/>
    <col min="3" max="3" width="15.5703125" customWidth="1"/>
    <col min="4" max="4" width="10.85546875" customWidth="1"/>
    <col min="5" max="5" width="10.28515625" customWidth="1"/>
    <col min="6" max="6" width="14.85546875" customWidth="1"/>
    <col min="7" max="7" width="12.5703125" customWidth="1"/>
    <col min="8" max="9" width="9.42578125" bestFit="1" customWidth="1"/>
    <col min="10" max="10" width="10.5703125" customWidth="1"/>
    <col min="12" max="12" width="5.7109375" customWidth="1"/>
    <col min="13" max="13" width="15.28515625" customWidth="1"/>
    <col min="14" max="14" width="20.7109375" customWidth="1"/>
    <col min="15" max="16" width="10.28515625" customWidth="1"/>
    <col min="17" max="17" width="11.140625" customWidth="1"/>
    <col min="18" max="18" width="12.5703125" customWidth="1"/>
    <col min="23" max="23" width="18.7109375" customWidth="1"/>
    <col min="24" max="24" width="14" customWidth="1"/>
    <col min="26" max="26" width="10.7109375" customWidth="1"/>
  </cols>
  <sheetData>
    <row r="2" spans="1:26" ht="15.75" x14ac:dyDescent="0.25">
      <c r="C2" s="31"/>
      <c r="D2" s="21" t="s">
        <v>70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21" t="s">
        <v>32</v>
      </c>
      <c r="P2" s="31"/>
      <c r="Q2" s="31"/>
      <c r="R2" s="31"/>
      <c r="S2" s="31"/>
      <c r="T2" s="31"/>
      <c r="V2" s="31"/>
      <c r="W2" s="31"/>
      <c r="X2" s="21" t="s">
        <v>42</v>
      </c>
      <c r="Y2" s="31"/>
    </row>
    <row r="3" spans="1:26" ht="30" x14ac:dyDescent="0.25">
      <c r="A3" s="40" t="s">
        <v>0</v>
      </c>
      <c r="B3" s="42" t="s">
        <v>35</v>
      </c>
      <c r="C3" s="42" t="s">
        <v>46</v>
      </c>
      <c r="D3" s="42" t="s">
        <v>2</v>
      </c>
      <c r="E3" s="42" t="s">
        <v>3</v>
      </c>
      <c r="F3" s="42" t="s">
        <v>4</v>
      </c>
      <c r="G3" s="42" t="s">
        <v>5</v>
      </c>
      <c r="H3" s="42" t="s">
        <v>6</v>
      </c>
      <c r="I3" s="42" t="s">
        <v>7</v>
      </c>
      <c r="J3" s="42" t="s">
        <v>33</v>
      </c>
      <c r="K3" s="31"/>
      <c r="L3" s="40" t="s">
        <v>0</v>
      </c>
      <c r="M3" s="42" t="s">
        <v>35</v>
      </c>
      <c r="N3" s="42" t="s">
        <v>1</v>
      </c>
      <c r="O3" s="42" t="s">
        <v>2</v>
      </c>
      <c r="P3" s="42" t="s">
        <v>3</v>
      </c>
      <c r="Q3" s="42" t="s">
        <v>4</v>
      </c>
      <c r="R3" s="42" t="s">
        <v>5</v>
      </c>
      <c r="S3" s="42" t="s">
        <v>6</v>
      </c>
      <c r="T3" s="42" t="s">
        <v>7</v>
      </c>
      <c r="U3" s="42" t="s">
        <v>33</v>
      </c>
      <c r="V3" s="32"/>
      <c r="W3" s="10" t="s">
        <v>37</v>
      </c>
      <c r="X3" s="10" t="s">
        <v>38</v>
      </c>
      <c r="Y3" s="10" t="s">
        <v>34</v>
      </c>
      <c r="Z3" s="10" t="s">
        <v>39</v>
      </c>
    </row>
    <row r="4" spans="1:26" x14ac:dyDescent="0.25">
      <c r="A4" s="10" t="s">
        <v>8</v>
      </c>
      <c r="B4" s="23" t="s">
        <v>59</v>
      </c>
      <c r="C4" s="22" t="s">
        <v>9</v>
      </c>
      <c r="D4" s="10">
        <v>3</v>
      </c>
      <c r="E4" s="10">
        <v>4</v>
      </c>
      <c r="F4" s="10">
        <v>1</v>
      </c>
      <c r="G4" s="10">
        <v>1</v>
      </c>
      <c r="H4" s="10">
        <v>2</v>
      </c>
      <c r="I4" s="10">
        <v>4</v>
      </c>
      <c r="J4" s="25">
        <f>SUM(D4:I4)</f>
        <v>15</v>
      </c>
      <c r="K4" s="31"/>
      <c r="L4" s="10" t="s">
        <v>8</v>
      </c>
      <c r="M4" s="23" t="s">
        <v>59</v>
      </c>
      <c r="N4" s="10" t="s">
        <v>9</v>
      </c>
      <c r="O4" s="10">
        <v>55</v>
      </c>
      <c r="P4" s="10">
        <v>75</v>
      </c>
      <c r="Q4" s="10">
        <v>35</v>
      </c>
      <c r="R4" s="10">
        <v>40</v>
      </c>
      <c r="S4" s="10">
        <v>60</v>
      </c>
      <c r="T4" s="10">
        <v>65</v>
      </c>
      <c r="U4" s="25">
        <f>SUM(O4:T4)</f>
        <v>330</v>
      </c>
      <c r="V4" s="32"/>
      <c r="W4" s="10" t="s">
        <v>2</v>
      </c>
      <c r="X4" s="18">
        <v>1710</v>
      </c>
      <c r="Y4" s="10">
        <v>155.44999999999999</v>
      </c>
      <c r="Z4" s="36">
        <f>Y4/$Y$10</f>
        <v>0.14255451827669058</v>
      </c>
    </row>
    <row r="5" spans="1:26" x14ac:dyDescent="0.25">
      <c r="A5" s="10" t="s">
        <v>10</v>
      </c>
      <c r="B5" s="23" t="s">
        <v>60</v>
      </c>
      <c r="C5" s="22" t="s">
        <v>11</v>
      </c>
      <c r="D5" s="10">
        <v>3</v>
      </c>
      <c r="E5" s="10">
        <v>5</v>
      </c>
      <c r="F5" s="10">
        <v>1</v>
      </c>
      <c r="G5" s="10">
        <v>1</v>
      </c>
      <c r="H5" s="10">
        <v>2</v>
      </c>
      <c r="I5" s="10">
        <v>3</v>
      </c>
      <c r="J5" s="25">
        <f t="shared" ref="J5:J14" si="0">SUM(D5:I5)</f>
        <v>15</v>
      </c>
      <c r="K5" s="31"/>
      <c r="L5" s="10" t="s">
        <v>10</v>
      </c>
      <c r="M5" s="23" t="s">
        <v>60</v>
      </c>
      <c r="N5" s="10" t="s">
        <v>11</v>
      </c>
      <c r="O5" s="10">
        <v>50</v>
      </c>
      <c r="P5" s="10">
        <v>75</v>
      </c>
      <c r="Q5" s="10">
        <v>35</v>
      </c>
      <c r="R5" s="10">
        <v>55</v>
      </c>
      <c r="S5" s="10">
        <v>55</v>
      </c>
      <c r="T5" s="10">
        <v>60</v>
      </c>
      <c r="U5" s="25">
        <f t="shared" ref="U5:U14" si="1">SUM(O5:T5)</f>
        <v>330</v>
      </c>
      <c r="V5" s="32"/>
      <c r="W5" s="10" t="s">
        <v>3</v>
      </c>
      <c r="X5" s="18">
        <v>2905</v>
      </c>
      <c r="Y5" s="10">
        <v>264.08999999999997</v>
      </c>
      <c r="Z5" s="36">
        <f t="shared" ref="Z5:Z9" si="2">Y5/$Y$10</f>
        <v>0.24218219833831595</v>
      </c>
    </row>
    <row r="6" spans="1:26" x14ac:dyDescent="0.25">
      <c r="A6" s="10" t="s">
        <v>12</v>
      </c>
      <c r="B6" s="23" t="s">
        <v>61</v>
      </c>
      <c r="C6" s="22" t="s">
        <v>13</v>
      </c>
      <c r="D6" s="10">
        <v>1</v>
      </c>
      <c r="E6" s="10">
        <v>4</v>
      </c>
      <c r="F6" s="10">
        <v>0</v>
      </c>
      <c r="G6" s="10">
        <v>2</v>
      </c>
      <c r="H6" s="10">
        <v>3</v>
      </c>
      <c r="I6" s="10">
        <v>5</v>
      </c>
      <c r="J6" s="25">
        <f t="shared" si="0"/>
        <v>15</v>
      </c>
      <c r="K6" s="31"/>
      <c r="L6" s="10" t="s">
        <v>12</v>
      </c>
      <c r="M6" s="23" t="s">
        <v>61</v>
      </c>
      <c r="N6" s="10" t="s">
        <v>13</v>
      </c>
      <c r="O6" s="10">
        <v>60</v>
      </c>
      <c r="P6" s="10">
        <v>75</v>
      </c>
      <c r="Q6" s="10">
        <v>30</v>
      </c>
      <c r="R6" s="10">
        <v>30</v>
      </c>
      <c r="S6" s="10">
        <v>55</v>
      </c>
      <c r="T6" s="10">
        <v>85</v>
      </c>
      <c r="U6" s="25">
        <f t="shared" si="1"/>
        <v>335</v>
      </c>
      <c r="V6" s="32"/>
      <c r="W6" s="10" t="s">
        <v>4</v>
      </c>
      <c r="X6" s="18">
        <v>2450</v>
      </c>
      <c r="Y6" s="10">
        <v>222.73</v>
      </c>
      <c r="Z6" s="36">
        <f t="shared" si="2"/>
        <v>0.20425325092162944</v>
      </c>
    </row>
    <row r="7" spans="1:26" x14ac:dyDescent="0.25">
      <c r="A7" s="10" t="s">
        <v>14</v>
      </c>
      <c r="B7" s="23" t="s">
        <v>62</v>
      </c>
      <c r="C7" s="22" t="s">
        <v>15</v>
      </c>
      <c r="D7" s="10">
        <v>2</v>
      </c>
      <c r="E7" s="10">
        <v>5</v>
      </c>
      <c r="F7" s="10">
        <v>0</v>
      </c>
      <c r="G7" s="10">
        <v>1</v>
      </c>
      <c r="H7" s="10">
        <v>4</v>
      </c>
      <c r="I7" s="10">
        <v>3</v>
      </c>
      <c r="J7" s="25">
        <f t="shared" si="0"/>
        <v>15</v>
      </c>
      <c r="K7" s="31"/>
      <c r="L7" s="10" t="s">
        <v>14</v>
      </c>
      <c r="M7" s="23" t="s">
        <v>62</v>
      </c>
      <c r="N7" s="10" t="s">
        <v>15</v>
      </c>
      <c r="O7" s="10">
        <v>70</v>
      </c>
      <c r="P7" s="10">
        <v>80</v>
      </c>
      <c r="Q7" s="10">
        <v>50</v>
      </c>
      <c r="R7" s="10">
        <v>60</v>
      </c>
      <c r="S7" s="10">
        <v>65</v>
      </c>
      <c r="T7" s="10">
        <v>75</v>
      </c>
      <c r="U7" s="25">
        <f t="shared" si="1"/>
        <v>400</v>
      </c>
      <c r="V7" s="32"/>
      <c r="W7" s="10" t="s">
        <v>5</v>
      </c>
      <c r="X7" s="10">
        <v>955</v>
      </c>
      <c r="Y7" s="10">
        <v>86.82</v>
      </c>
      <c r="Z7" s="36">
        <f t="shared" si="2"/>
        <v>7.9617775984446942E-2</v>
      </c>
    </row>
    <row r="8" spans="1:26" x14ac:dyDescent="0.25">
      <c r="A8" s="10" t="s">
        <v>16</v>
      </c>
      <c r="B8" s="23" t="s">
        <v>63</v>
      </c>
      <c r="C8" s="22" t="s">
        <v>17</v>
      </c>
      <c r="D8" s="10">
        <v>2</v>
      </c>
      <c r="E8" s="10">
        <v>4</v>
      </c>
      <c r="F8" s="10">
        <v>5</v>
      </c>
      <c r="G8" s="10">
        <v>1</v>
      </c>
      <c r="H8" s="10">
        <v>3</v>
      </c>
      <c r="I8" s="10">
        <v>0</v>
      </c>
      <c r="J8" s="25">
        <f t="shared" si="0"/>
        <v>15</v>
      </c>
      <c r="K8" s="31"/>
      <c r="L8" s="10" t="s">
        <v>16</v>
      </c>
      <c r="M8" s="23" t="s">
        <v>63</v>
      </c>
      <c r="N8" s="10" t="s">
        <v>17</v>
      </c>
      <c r="O8" s="10">
        <v>80</v>
      </c>
      <c r="P8" s="10">
        <v>75</v>
      </c>
      <c r="Q8" s="10">
        <v>85</v>
      </c>
      <c r="R8" s="10">
        <v>50</v>
      </c>
      <c r="S8" s="10">
        <v>85</v>
      </c>
      <c r="T8" s="10">
        <v>85</v>
      </c>
      <c r="U8" s="25">
        <f t="shared" si="1"/>
        <v>460</v>
      </c>
      <c r="V8" s="32"/>
      <c r="W8" s="10" t="s">
        <v>6</v>
      </c>
      <c r="X8" s="18">
        <v>2030</v>
      </c>
      <c r="Y8" s="10">
        <v>184.55</v>
      </c>
      <c r="Z8" s="36">
        <f t="shared" si="2"/>
        <v>0.16924050400748311</v>
      </c>
    </row>
    <row r="9" spans="1:26" x14ac:dyDescent="0.25">
      <c r="A9" s="10" t="s">
        <v>18</v>
      </c>
      <c r="B9" s="23" t="s">
        <v>64</v>
      </c>
      <c r="C9" s="22" t="s">
        <v>19</v>
      </c>
      <c r="D9" s="10">
        <v>3</v>
      </c>
      <c r="E9" s="10">
        <v>3</v>
      </c>
      <c r="F9" s="10">
        <v>4</v>
      </c>
      <c r="G9" s="10">
        <v>0</v>
      </c>
      <c r="H9" s="10">
        <v>3</v>
      </c>
      <c r="I9" s="10">
        <v>2</v>
      </c>
      <c r="J9" s="25">
        <f t="shared" si="0"/>
        <v>15</v>
      </c>
      <c r="K9" s="31"/>
      <c r="L9" s="10" t="s">
        <v>18</v>
      </c>
      <c r="M9" s="23" t="s">
        <v>64</v>
      </c>
      <c r="N9" s="10" t="s">
        <v>19</v>
      </c>
      <c r="O9" s="10">
        <v>75</v>
      </c>
      <c r="P9" s="10">
        <v>75</v>
      </c>
      <c r="Q9" s="10">
        <v>75</v>
      </c>
      <c r="R9" s="10">
        <v>65</v>
      </c>
      <c r="S9" s="10">
        <v>80</v>
      </c>
      <c r="T9" s="10">
        <v>75</v>
      </c>
      <c r="U9" s="25">
        <f t="shared" si="1"/>
        <v>445</v>
      </c>
      <c r="V9" s="32"/>
      <c r="W9" s="10" t="s">
        <v>40</v>
      </c>
      <c r="X9" s="18">
        <v>1945</v>
      </c>
      <c r="Y9" s="10">
        <v>176.82</v>
      </c>
      <c r="Z9" s="36">
        <f t="shared" si="2"/>
        <v>0.1621517524714341</v>
      </c>
    </row>
    <row r="10" spans="1:26" x14ac:dyDescent="0.25">
      <c r="A10" s="10" t="s">
        <v>20</v>
      </c>
      <c r="B10" s="23" t="s">
        <v>65</v>
      </c>
      <c r="C10" s="22" t="s">
        <v>21</v>
      </c>
      <c r="D10" s="10">
        <v>2</v>
      </c>
      <c r="E10" s="10">
        <v>4</v>
      </c>
      <c r="F10" s="10">
        <v>5</v>
      </c>
      <c r="G10" s="10">
        <v>1</v>
      </c>
      <c r="H10" s="10">
        <v>2</v>
      </c>
      <c r="I10" s="10">
        <v>1</v>
      </c>
      <c r="J10" s="25">
        <f t="shared" si="0"/>
        <v>15</v>
      </c>
      <c r="K10" s="31"/>
      <c r="L10" s="10" t="s">
        <v>20</v>
      </c>
      <c r="M10" s="23" t="s">
        <v>65</v>
      </c>
      <c r="N10" s="10" t="s">
        <v>21</v>
      </c>
      <c r="O10" s="10">
        <v>80</v>
      </c>
      <c r="P10" s="10">
        <v>75</v>
      </c>
      <c r="Q10" s="10">
        <v>85</v>
      </c>
      <c r="R10" s="10">
        <v>50</v>
      </c>
      <c r="S10" s="10">
        <v>70</v>
      </c>
      <c r="T10" s="10">
        <v>70</v>
      </c>
      <c r="U10" s="25">
        <f t="shared" si="1"/>
        <v>430</v>
      </c>
      <c r="V10" s="32"/>
      <c r="W10" s="6" t="s">
        <v>33</v>
      </c>
      <c r="X10" s="25"/>
      <c r="Y10" s="25">
        <f>SUM(Y4:Y9)</f>
        <v>1090.4599999999998</v>
      </c>
      <c r="Z10" s="25"/>
    </row>
    <row r="11" spans="1:26" x14ac:dyDescent="0.25">
      <c r="A11" s="10" t="s">
        <v>22</v>
      </c>
      <c r="B11" s="23" t="s">
        <v>66</v>
      </c>
      <c r="C11" s="22" t="s">
        <v>23</v>
      </c>
      <c r="D11" s="10">
        <v>1</v>
      </c>
      <c r="E11" s="10">
        <v>3</v>
      </c>
      <c r="F11" s="10">
        <v>4</v>
      </c>
      <c r="G11" s="10">
        <v>2</v>
      </c>
      <c r="H11" s="10">
        <v>3</v>
      </c>
      <c r="I11" s="10">
        <v>2</v>
      </c>
      <c r="J11" s="25">
        <f t="shared" si="0"/>
        <v>15</v>
      </c>
      <c r="K11" s="31"/>
      <c r="L11" s="10" t="s">
        <v>22</v>
      </c>
      <c r="M11" s="23" t="s">
        <v>66</v>
      </c>
      <c r="N11" s="10" t="s">
        <v>23</v>
      </c>
      <c r="O11" s="10">
        <v>75</v>
      </c>
      <c r="P11" s="10">
        <v>80</v>
      </c>
      <c r="Q11" s="10">
        <v>90</v>
      </c>
      <c r="R11" s="10">
        <v>85</v>
      </c>
      <c r="S11" s="10">
        <v>60</v>
      </c>
      <c r="T11" s="10">
        <v>80</v>
      </c>
      <c r="U11" s="25">
        <f t="shared" si="1"/>
        <v>470</v>
      </c>
      <c r="V11" s="32"/>
      <c r="W11" s="31"/>
      <c r="X11" s="31"/>
      <c r="Y11" s="31"/>
      <c r="Z11" s="31"/>
    </row>
    <row r="12" spans="1:26" x14ac:dyDescent="0.25">
      <c r="A12" s="10" t="s">
        <v>24</v>
      </c>
      <c r="B12" s="23" t="s">
        <v>67</v>
      </c>
      <c r="C12" s="22" t="s">
        <v>25</v>
      </c>
      <c r="D12" s="10">
        <v>3</v>
      </c>
      <c r="E12" s="10">
        <v>3</v>
      </c>
      <c r="F12" s="10">
        <v>4</v>
      </c>
      <c r="G12" s="10">
        <v>2</v>
      </c>
      <c r="H12" s="10">
        <v>2</v>
      </c>
      <c r="I12" s="10">
        <v>1</v>
      </c>
      <c r="J12" s="25">
        <f t="shared" si="0"/>
        <v>15</v>
      </c>
      <c r="K12" s="31"/>
      <c r="L12" s="10" t="s">
        <v>24</v>
      </c>
      <c r="M12" s="23" t="s">
        <v>67</v>
      </c>
      <c r="N12" s="10" t="s">
        <v>25</v>
      </c>
      <c r="O12" s="10">
        <v>60</v>
      </c>
      <c r="P12" s="10">
        <v>80</v>
      </c>
      <c r="Q12" s="10">
        <v>85</v>
      </c>
      <c r="R12" s="10">
        <v>45</v>
      </c>
      <c r="S12" s="10">
        <v>85</v>
      </c>
      <c r="T12" s="10">
        <v>70</v>
      </c>
      <c r="U12" s="25">
        <f t="shared" si="1"/>
        <v>425</v>
      </c>
      <c r="V12" s="32"/>
      <c r="W12" s="31"/>
      <c r="X12" s="31"/>
      <c r="Y12" s="31"/>
      <c r="Z12" s="31"/>
    </row>
    <row r="13" spans="1:26" x14ac:dyDescent="0.25">
      <c r="A13" s="10" t="s">
        <v>26</v>
      </c>
      <c r="B13" s="23" t="s">
        <v>68</v>
      </c>
      <c r="C13" s="22" t="s">
        <v>27</v>
      </c>
      <c r="D13" s="10">
        <v>3</v>
      </c>
      <c r="E13" s="10">
        <v>0</v>
      </c>
      <c r="F13" s="10">
        <v>2</v>
      </c>
      <c r="G13" s="10">
        <v>4</v>
      </c>
      <c r="H13" s="10">
        <v>3</v>
      </c>
      <c r="I13" s="10">
        <v>3</v>
      </c>
      <c r="J13" s="25">
        <f t="shared" si="0"/>
        <v>15</v>
      </c>
      <c r="K13" s="31"/>
      <c r="L13" s="10" t="s">
        <v>26</v>
      </c>
      <c r="M13" s="23" t="s">
        <v>68</v>
      </c>
      <c r="N13" s="10" t="s">
        <v>27</v>
      </c>
      <c r="O13" s="10">
        <v>85</v>
      </c>
      <c r="P13" s="10">
        <v>85</v>
      </c>
      <c r="Q13" s="10">
        <v>85</v>
      </c>
      <c r="R13" s="10">
        <v>70</v>
      </c>
      <c r="S13" s="10">
        <v>90</v>
      </c>
      <c r="T13" s="10">
        <v>85</v>
      </c>
      <c r="U13" s="25">
        <f t="shared" si="1"/>
        <v>500</v>
      </c>
      <c r="V13" s="32"/>
      <c r="W13" s="31"/>
      <c r="X13" s="31"/>
      <c r="Y13" s="31"/>
      <c r="Z13" s="31"/>
    </row>
    <row r="14" spans="1:26" x14ac:dyDescent="0.25">
      <c r="A14" s="10" t="s">
        <v>28</v>
      </c>
      <c r="B14" s="23" t="s">
        <v>69</v>
      </c>
      <c r="C14" s="22" t="s">
        <v>29</v>
      </c>
      <c r="D14" s="10">
        <v>2</v>
      </c>
      <c r="E14" s="10">
        <v>3</v>
      </c>
      <c r="F14" s="10">
        <v>4</v>
      </c>
      <c r="G14" s="10">
        <v>2</v>
      </c>
      <c r="H14" s="10">
        <v>2</v>
      </c>
      <c r="I14" s="10">
        <v>2</v>
      </c>
      <c r="J14" s="25">
        <f t="shared" si="0"/>
        <v>15</v>
      </c>
      <c r="K14" s="31"/>
      <c r="L14" s="10" t="s">
        <v>28</v>
      </c>
      <c r="M14" s="23" t="s">
        <v>69</v>
      </c>
      <c r="N14" s="10" t="s">
        <v>29</v>
      </c>
      <c r="O14" s="10">
        <v>70</v>
      </c>
      <c r="P14" s="10">
        <v>75</v>
      </c>
      <c r="Q14" s="10">
        <v>90</v>
      </c>
      <c r="R14" s="10">
        <v>50</v>
      </c>
      <c r="S14" s="10">
        <v>60</v>
      </c>
      <c r="T14" s="10">
        <v>75</v>
      </c>
      <c r="U14" s="25">
        <f t="shared" si="1"/>
        <v>420</v>
      </c>
      <c r="V14" s="32"/>
      <c r="W14" s="31"/>
      <c r="X14" s="31"/>
      <c r="Y14" s="31"/>
      <c r="Z14" s="31"/>
    </row>
    <row r="15" spans="1:26" x14ac:dyDescent="0.25">
      <c r="A15" s="25"/>
      <c r="B15" s="25"/>
      <c r="C15" s="6" t="s">
        <v>36</v>
      </c>
      <c r="D15" s="25">
        <f>SUM(D4:D14)</f>
        <v>25</v>
      </c>
      <c r="E15" s="25">
        <f t="shared" ref="E15:I15" si="3">SUM(E4:E14)</f>
        <v>38</v>
      </c>
      <c r="F15" s="25">
        <f t="shared" si="3"/>
        <v>30</v>
      </c>
      <c r="G15" s="25">
        <f t="shared" si="3"/>
        <v>17</v>
      </c>
      <c r="H15" s="25">
        <f t="shared" si="3"/>
        <v>29</v>
      </c>
      <c r="I15" s="25">
        <f t="shared" si="3"/>
        <v>26</v>
      </c>
      <c r="J15" s="25"/>
      <c r="K15" s="31"/>
      <c r="L15" s="25"/>
      <c r="M15" s="25"/>
      <c r="N15" s="6" t="s">
        <v>33</v>
      </c>
      <c r="O15" s="25">
        <f>SUM(O4:O14)</f>
        <v>760</v>
      </c>
      <c r="P15" s="25">
        <f>SUM(P4:P14)</f>
        <v>850</v>
      </c>
      <c r="Q15" s="25">
        <f t="shared" ref="Q15:T15" si="4">SUM(Q4:Q14)</f>
        <v>745</v>
      </c>
      <c r="R15" s="25">
        <f t="shared" si="4"/>
        <v>600</v>
      </c>
      <c r="S15" s="25">
        <f t="shared" si="4"/>
        <v>765</v>
      </c>
      <c r="T15" s="25">
        <f t="shared" si="4"/>
        <v>825</v>
      </c>
      <c r="U15" s="25"/>
      <c r="V15" s="32"/>
      <c r="W15" s="31"/>
      <c r="X15" s="31"/>
      <c r="Y15" s="31"/>
      <c r="Z15" s="31"/>
    </row>
    <row r="17" spans="1:11" ht="15.75" x14ac:dyDescent="0.25">
      <c r="C17" s="31"/>
      <c r="D17" s="21" t="s">
        <v>87</v>
      </c>
      <c r="E17" s="31"/>
      <c r="F17" s="31"/>
      <c r="G17" s="31"/>
      <c r="H17" s="31"/>
      <c r="I17" s="31"/>
    </row>
    <row r="18" spans="1:11" ht="30" x14ac:dyDescent="0.25">
      <c r="A18" s="40" t="s">
        <v>0</v>
      </c>
      <c r="B18" s="42" t="s">
        <v>35</v>
      </c>
      <c r="C18" s="42" t="s">
        <v>46</v>
      </c>
      <c r="D18" s="42" t="s">
        <v>2</v>
      </c>
      <c r="E18" s="42" t="s">
        <v>3</v>
      </c>
      <c r="F18" s="42" t="s">
        <v>4</v>
      </c>
      <c r="G18" s="42" t="s">
        <v>5</v>
      </c>
      <c r="H18" s="42" t="s">
        <v>6</v>
      </c>
      <c r="I18" s="42" t="s">
        <v>7</v>
      </c>
      <c r="J18" s="42" t="s">
        <v>31</v>
      </c>
    </row>
    <row r="19" spans="1:11" x14ac:dyDescent="0.25">
      <c r="A19" s="10" t="s">
        <v>8</v>
      </c>
      <c r="B19" s="23" t="s">
        <v>59</v>
      </c>
      <c r="C19" s="10" t="s">
        <v>9</v>
      </c>
      <c r="D19" s="10">
        <f t="shared" ref="D19:D29" si="5">D4*O4</f>
        <v>165</v>
      </c>
      <c r="E19" s="10">
        <f t="shared" ref="E19:E29" si="6">E4*P4</f>
        <v>300</v>
      </c>
      <c r="F19" s="10">
        <f t="shared" ref="F19:F29" si="7">F4*Q4</f>
        <v>35</v>
      </c>
      <c r="G19" s="10">
        <f t="shared" ref="G19:G29" si="8">G4*R4</f>
        <v>40</v>
      </c>
      <c r="H19" s="10">
        <f t="shared" ref="H19:H29" si="9">H4*S4</f>
        <v>120</v>
      </c>
      <c r="I19" s="10">
        <f t="shared" ref="I19:I29" si="10">I4*T4</f>
        <v>260</v>
      </c>
      <c r="J19" s="6">
        <f>SUM(D19:I19)</f>
        <v>920</v>
      </c>
    </row>
    <row r="20" spans="1:11" x14ac:dyDescent="0.25">
      <c r="A20" s="10" t="s">
        <v>10</v>
      </c>
      <c r="B20" s="23" t="s">
        <v>60</v>
      </c>
      <c r="C20" s="10" t="s">
        <v>11</v>
      </c>
      <c r="D20" s="10">
        <f t="shared" si="5"/>
        <v>150</v>
      </c>
      <c r="E20" s="10">
        <f t="shared" si="6"/>
        <v>375</v>
      </c>
      <c r="F20" s="10">
        <f t="shared" si="7"/>
        <v>35</v>
      </c>
      <c r="G20" s="10">
        <f t="shared" si="8"/>
        <v>55</v>
      </c>
      <c r="H20" s="10">
        <f t="shared" si="9"/>
        <v>110</v>
      </c>
      <c r="I20" s="10">
        <f t="shared" si="10"/>
        <v>180</v>
      </c>
      <c r="J20" s="6">
        <f t="shared" ref="J20:J29" si="11">SUM(D20:I20)</f>
        <v>905</v>
      </c>
    </row>
    <row r="21" spans="1:11" x14ac:dyDescent="0.25">
      <c r="A21" s="10" t="s">
        <v>12</v>
      </c>
      <c r="B21" s="23" t="s">
        <v>61</v>
      </c>
      <c r="C21" s="10" t="s">
        <v>13</v>
      </c>
      <c r="D21" s="10">
        <f t="shared" si="5"/>
        <v>60</v>
      </c>
      <c r="E21" s="10">
        <f t="shared" si="6"/>
        <v>300</v>
      </c>
      <c r="F21" s="10">
        <f t="shared" si="7"/>
        <v>0</v>
      </c>
      <c r="G21" s="10">
        <f t="shared" si="8"/>
        <v>60</v>
      </c>
      <c r="H21" s="10">
        <f t="shared" si="9"/>
        <v>165</v>
      </c>
      <c r="I21" s="10">
        <f t="shared" si="10"/>
        <v>425</v>
      </c>
      <c r="J21" s="6">
        <f t="shared" si="11"/>
        <v>1010</v>
      </c>
      <c r="K21" s="2"/>
    </row>
    <row r="22" spans="1:11" x14ac:dyDescent="0.25">
      <c r="A22" s="10" t="s">
        <v>14</v>
      </c>
      <c r="B22" s="23" t="s">
        <v>62</v>
      </c>
      <c r="C22" s="10" t="s">
        <v>15</v>
      </c>
      <c r="D22" s="10">
        <f t="shared" si="5"/>
        <v>140</v>
      </c>
      <c r="E22" s="10">
        <f t="shared" si="6"/>
        <v>400</v>
      </c>
      <c r="F22" s="10">
        <f t="shared" si="7"/>
        <v>0</v>
      </c>
      <c r="G22" s="10">
        <f t="shared" si="8"/>
        <v>60</v>
      </c>
      <c r="H22" s="10">
        <f t="shared" si="9"/>
        <v>260</v>
      </c>
      <c r="I22" s="10">
        <f t="shared" si="10"/>
        <v>225</v>
      </c>
      <c r="J22" s="6">
        <f t="shared" si="11"/>
        <v>1085</v>
      </c>
    </row>
    <row r="23" spans="1:11" x14ac:dyDescent="0.25">
      <c r="A23" s="10" t="s">
        <v>16</v>
      </c>
      <c r="B23" s="23" t="s">
        <v>63</v>
      </c>
      <c r="C23" s="10" t="s">
        <v>17</v>
      </c>
      <c r="D23" s="10">
        <f t="shared" si="5"/>
        <v>160</v>
      </c>
      <c r="E23" s="10">
        <f t="shared" si="6"/>
        <v>300</v>
      </c>
      <c r="F23" s="10">
        <f t="shared" si="7"/>
        <v>425</v>
      </c>
      <c r="G23" s="10">
        <f t="shared" si="8"/>
        <v>50</v>
      </c>
      <c r="H23" s="10">
        <f t="shared" si="9"/>
        <v>255</v>
      </c>
      <c r="I23" s="10">
        <f t="shared" si="10"/>
        <v>0</v>
      </c>
      <c r="J23" s="6">
        <f t="shared" si="11"/>
        <v>1190</v>
      </c>
    </row>
    <row r="24" spans="1:11" x14ac:dyDescent="0.25">
      <c r="A24" s="10" t="s">
        <v>18</v>
      </c>
      <c r="B24" s="23" t="s">
        <v>64</v>
      </c>
      <c r="C24" s="10" t="s">
        <v>19</v>
      </c>
      <c r="D24" s="10">
        <f t="shared" si="5"/>
        <v>225</v>
      </c>
      <c r="E24" s="10">
        <f t="shared" si="6"/>
        <v>225</v>
      </c>
      <c r="F24" s="10">
        <f t="shared" si="7"/>
        <v>300</v>
      </c>
      <c r="G24" s="10">
        <f t="shared" si="8"/>
        <v>0</v>
      </c>
      <c r="H24" s="10">
        <f t="shared" si="9"/>
        <v>240</v>
      </c>
      <c r="I24" s="10">
        <f t="shared" si="10"/>
        <v>150</v>
      </c>
      <c r="J24" s="6">
        <f t="shared" si="11"/>
        <v>1140</v>
      </c>
    </row>
    <row r="25" spans="1:11" x14ac:dyDescent="0.25">
      <c r="A25" s="10" t="s">
        <v>20</v>
      </c>
      <c r="B25" s="23" t="s">
        <v>65</v>
      </c>
      <c r="C25" s="10" t="s">
        <v>21</v>
      </c>
      <c r="D25" s="10">
        <f t="shared" si="5"/>
        <v>160</v>
      </c>
      <c r="E25" s="10">
        <f t="shared" si="6"/>
        <v>300</v>
      </c>
      <c r="F25" s="10">
        <f t="shared" si="7"/>
        <v>425</v>
      </c>
      <c r="G25" s="10">
        <f t="shared" si="8"/>
        <v>50</v>
      </c>
      <c r="H25" s="10">
        <f t="shared" si="9"/>
        <v>140</v>
      </c>
      <c r="I25" s="10">
        <f t="shared" si="10"/>
        <v>70</v>
      </c>
      <c r="J25" s="6">
        <f t="shared" si="11"/>
        <v>1145</v>
      </c>
    </row>
    <row r="26" spans="1:11" x14ac:dyDescent="0.25">
      <c r="A26" s="10" t="s">
        <v>22</v>
      </c>
      <c r="B26" s="23" t="s">
        <v>66</v>
      </c>
      <c r="C26" s="10" t="s">
        <v>23</v>
      </c>
      <c r="D26" s="10">
        <f t="shared" si="5"/>
        <v>75</v>
      </c>
      <c r="E26" s="10">
        <f t="shared" si="6"/>
        <v>240</v>
      </c>
      <c r="F26" s="10">
        <f t="shared" si="7"/>
        <v>360</v>
      </c>
      <c r="G26" s="10">
        <f t="shared" si="8"/>
        <v>170</v>
      </c>
      <c r="H26" s="10">
        <f t="shared" si="9"/>
        <v>180</v>
      </c>
      <c r="I26" s="10">
        <f t="shared" si="10"/>
        <v>160</v>
      </c>
      <c r="J26" s="6">
        <f t="shared" si="11"/>
        <v>1185</v>
      </c>
    </row>
    <row r="27" spans="1:11" x14ac:dyDescent="0.25">
      <c r="A27" s="10" t="s">
        <v>24</v>
      </c>
      <c r="B27" s="23" t="s">
        <v>67</v>
      </c>
      <c r="C27" s="10" t="s">
        <v>25</v>
      </c>
      <c r="D27" s="10">
        <f t="shared" si="5"/>
        <v>180</v>
      </c>
      <c r="E27" s="10">
        <f t="shared" si="6"/>
        <v>240</v>
      </c>
      <c r="F27" s="10">
        <f t="shared" si="7"/>
        <v>340</v>
      </c>
      <c r="G27" s="10">
        <f t="shared" si="8"/>
        <v>90</v>
      </c>
      <c r="H27" s="10">
        <f t="shared" si="9"/>
        <v>170</v>
      </c>
      <c r="I27" s="10">
        <f t="shared" si="10"/>
        <v>70</v>
      </c>
      <c r="J27" s="6">
        <f t="shared" si="11"/>
        <v>1090</v>
      </c>
    </row>
    <row r="28" spans="1:11" x14ac:dyDescent="0.25">
      <c r="A28" s="10" t="s">
        <v>26</v>
      </c>
      <c r="B28" s="23" t="s">
        <v>68</v>
      </c>
      <c r="C28" s="10" t="s">
        <v>27</v>
      </c>
      <c r="D28" s="10">
        <f t="shared" si="5"/>
        <v>255</v>
      </c>
      <c r="E28" s="10">
        <f t="shared" si="6"/>
        <v>0</v>
      </c>
      <c r="F28" s="10">
        <f t="shared" si="7"/>
        <v>170</v>
      </c>
      <c r="G28" s="10">
        <f t="shared" si="8"/>
        <v>280</v>
      </c>
      <c r="H28" s="10">
        <f t="shared" si="9"/>
        <v>270</v>
      </c>
      <c r="I28" s="10">
        <f t="shared" si="10"/>
        <v>255</v>
      </c>
      <c r="J28" s="6">
        <f t="shared" si="11"/>
        <v>1230</v>
      </c>
    </row>
    <row r="29" spans="1:11" x14ac:dyDescent="0.25">
      <c r="A29" s="10" t="s">
        <v>28</v>
      </c>
      <c r="B29" s="23" t="s">
        <v>69</v>
      </c>
      <c r="C29" s="10" t="s">
        <v>29</v>
      </c>
      <c r="D29" s="10">
        <f t="shared" si="5"/>
        <v>140</v>
      </c>
      <c r="E29" s="10">
        <f t="shared" si="6"/>
        <v>225</v>
      </c>
      <c r="F29" s="10">
        <f t="shared" si="7"/>
        <v>360</v>
      </c>
      <c r="G29" s="10">
        <f t="shared" si="8"/>
        <v>100</v>
      </c>
      <c r="H29" s="10">
        <f t="shared" si="9"/>
        <v>120</v>
      </c>
      <c r="I29" s="10">
        <f t="shared" si="10"/>
        <v>150</v>
      </c>
      <c r="J29" s="6">
        <f t="shared" si="11"/>
        <v>1095</v>
      </c>
    </row>
    <row r="30" spans="1:11" x14ac:dyDescent="0.25">
      <c r="A30" s="25"/>
      <c r="B30" s="25"/>
      <c r="C30" s="6" t="s">
        <v>33</v>
      </c>
      <c r="D30" s="6">
        <f>SUM(D19:D29)</f>
        <v>1710</v>
      </c>
      <c r="E30" s="6">
        <f t="shared" ref="E30:J30" si="12">SUM(E19:E29)</f>
        <v>2905</v>
      </c>
      <c r="F30" s="6">
        <f t="shared" si="12"/>
        <v>2450</v>
      </c>
      <c r="G30" s="6">
        <f t="shared" si="12"/>
        <v>955</v>
      </c>
      <c r="H30" s="6">
        <f t="shared" si="12"/>
        <v>2030</v>
      </c>
      <c r="I30" s="6">
        <f t="shared" si="12"/>
        <v>1945</v>
      </c>
      <c r="J30" s="6">
        <f t="shared" si="12"/>
        <v>11995</v>
      </c>
    </row>
    <row r="31" spans="1:11" x14ac:dyDescent="0.25">
      <c r="A31" s="25"/>
      <c r="B31" s="25"/>
      <c r="C31" s="6" t="s">
        <v>34</v>
      </c>
      <c r="D31" s="30">
        <f>AVERAGE(D19:D29)</f>
        <v>155.45454545454547</v>
      </c>
      <c r="E31" s="30">
        <f t="shared" ref="E31:J31" si="13">AVERAGE(E19:E29)</f>
        <v>264.09090909090907</v>
      </c>
      <c r="F31" s="30">
        <f t="shared" si="13"/>
        <v>222.72727272727272</v>
      </c>
      <c r="G31" s="30">
        <f t="shared" si="13"/>
        <v>86.818181818181813</v>
      </c>
      <c r="H31" s="30">
        <f t="shared" si="13"/>
        <v>184.54545454545453</v>
      </c>
      <c r="I31" s="30">
        <f t="shared" si="13"/>
        <v>176.81818181818181</v>
      </c>
      <c r="J31" s="30">
        <f t="shared" si="13"/>
        <v>1090.4545454545455</v>
      </c>
    </row>
    <row r="32" spans="1:11" x14ac:dyDescent="0.25">
      <c r="A32" s="31"/>
      <c r="B32" s="31"/>
      <c r="C32" s="31"/>
      <c r="D32" s="31"/>
      <c r="E32" s="31"/>
      <c r="F32" s="31"/>
      <c r="G32" s="31"/>
      <c r="H32" s="31"/>
      <c r="I32" s="31"/>
    </row>
    <row r="33" spans="1:9" ht="15.75" x14ac:dyDescent="0.25">
      <c r="C33" s="31"/>
      <c r="D33" s="21" t="s">
        <v>71</v>
      </c>
      <c r="E33" s="31"/>
      <c r="F33" s="31"/>
      <c r="G33" s="31"/>
      <c r="H33" s="31"/>
      <c r="I33" s="31"/>
    </row>
    <row r="34" spans="1:9" ht="30" x14ac:dyDescent="0.25">
      <c r="A34" s="40" t="s">
        <v>0</v>
      </c>
      <c r="B34" s="42" t="s">
        <v>35</v>
      </c>
      <c r="C34" s="42" t="s">
        <v>46</v>
      </c>
      <c r="D34" s="42" t="s">
        <v>89</v>
      </c>
      <c r="E34" s="44" t="s">
        <v>30</v>
      </c>
      <c r="F34" s="42" t="s">
        <v>92</v>
      </c>
      <c r="G34" s="31"/>
      <c r="H34" s="31"/>
      <c r="I34" s="31"/>
    </row>
    <row r="35" spans="1:9" x14ac:dyDescent="0.25">
      <c r="A35" s="10" t="s">
        <v>8</v>
      </c>
      <c r="B35" s="23" t="s">
        <v>59</v>
      </c>
      <c r="C35" s="10" t="s">
        <v>9</v>
      </c>
      <c r="D35" s="18">
        <f t="shared" ref="D35:D45" si="14">SUM(D19:I19)</f>
        <v>920</v>
      </c>
      <c r="E35" s="45">
        <f>D35/15</f>
        <v>61.333333333333336</v>
      </c>
      <c r="F35" s="10" t="s">
        <v>93</v>
      </c>
      <c r="G35" s="31"/>
      <c r="H35" s="31"/>
      <c r="I35" s="31"/>
    </row>
    <row r="36" spans="1:9" x14ac:dyDescent="0.25">
      <c r="A36" s="10" t="s">
        <v>10</v>
      </c>
      <c r="B36" s="23" t="s">
        <v>60</v>
      </c>
      <c r="C36" s="10" t="s">
        <v>11</v>
      </c>
      <c r="D36" s="18">
        <f t="shared" si="14"/>
        <v>905</v>
      </c>
      <c r="E36" s="45">
        <f t="shared" ref="E36:E45" si="15">D36/15</f>
        <v>60.333333333333336</v>
      </c>
      <c r="F36" s="10" t="s">
        <v>93</v>
      </c>
      <c r="G36" s="31"/>
      <c r="H36" s="31"/>
      <c r="I36" s="31"/>
    </row>
    <row r="37" spans="1:9" x14ac:dyDescent="0.25">
      <c r="A37" s="10" t="s">
        <v>12</v>
      </c>
      <c r="B37" s="23" t="s">
        <v>61</v>
      </c>
      <c r="C37" s="10" t="s">
        <v>13</v>
      </c>
      <c r="D37" s="18">
        <f t="shared" si="14"/>
        <v>1010</v>
      </c>
      <c r="E37" s="45">
        <f t="shared" si="15"/>
        <v>67.333333333333329</v>
      </c>
      <c r="F37" s="10" t="s">
        <v>93</v>
      </c>
      <c r="G37" s="31"/>
      <c r="H37" s="31"/>
      <c r="I37" s="31"/>
    </row>
    <row r="38" spans="1:9" x14ac:dyDescent="0.25">
      <c r="A38" s="10" t="s">
        <v>14</v>
      </c>
      <c r="B38" s="23" t="s">
        <v>62</v>
      </c>
      <c r="C38" s="10" t="s">
        <v>15</v>
      </c>
      <c r="D38" s="18">
        <f t="shared" si="14"/>
        <v>1085</v>
      </c>
      <c r="E38" s="45">
        <f t="shared" si="15"/>
        <v>72.333333333333329</v>
      </c>
      <c r="F38" s="10" t="s">
        <v>93</v>
      </c>
      <c r="G38" s="31"/>
      <c r="H38" s="31"/>
      <c r="I38" s="31"/>
    </row>
    <row r="39" spans="1:9" x14ac:dyDescent="0.25">
      <c r="A39" s="10" t="s">
        <v>16</v>
      </c>
      <c r="B39" s="23" t="s">
        <v>63</v>
      </c>
      <c r="C39" s="10" t="s">
        <v>17</v>
      </c>
      <c r="D39" s="18">
        <f t="shared" si="14"/>
        <v>1190</v>
      </c>
      <c r="E39" s="45">
        <f t="shared" si="15"/>
        <v>79.333333333333329</v>
      </c>
      <c r="F39" s="10" t="s">
        <v>93</v>
      </c>
      <c r="G39" s="31"/>
      <c r="H39" s="31"/>
      <c r="I39" s="31"/>
    </row>
    <row r="40" spans="1:9" x14ac:dyDescent="0.25">
      <c r="A40" s="10" t="s">
        <v>18</v>
      </c>
      <c r="B40" s="23" t="s">
        <v>64</v>
      </c>
      <c r="C40" s="10" t="s">
        <v>19</v>
      </c>
      <c r="D40" s="18">
        <f t="shared" si="14"/>
        <v>1140</v>
      </c>
      <c r="E40" s="45">
        <f t="shared" si="15"/>
        <v>76</v>
      </c>
      <c r="F40" s="10" t="s">
        <v>93</v>
      </c>
      <c r="G40" s="31"/>
      <c r="H40" s="31"/>
      <c r="I40" s="31"/>
    </row>
    <row r="41" spans="1:9" x14ac:dyDescent="0.25">
      <c r="A41" s="10" t="s">
        <v>20</v>
      </c>
      <c r="B41" s="23" t="s">
        <v>65</v>
      </c>
      <c r="C41" s="10" t="s">
        <v>21</v>
      </c>
      <c r="D41" s="18">
        <f t="shared" si="14"/>
        <v>1145</v>
      </c>
      <c r="E41" s="45">
        <f t="shared" si="15"/>
        <v>76.333333333333329</v>
      </c>
      <c r="F41" s="10" t="s">
        <v>93</v>
      </c>
      <c r="G41" s="31"/>
      <c r="H41" s="31"/>
      <c r="I41" s="31"/>
    </row>
    <row r="42" spans="1:9" x14ac:dyDescent="0.25">
      <c r="A42" s="10" t="s">
        <v>22</v>
      </c>
      <c r="B42" s="23" t="s">
        <v>66</v>
      </c>
      <c r="C42" s="10" t="s">
        <v>23</v>
      </c>
      <c r="D42" s="18">
        <f t="shared" si="14"/>
        <v>1185</v>
      </c>
      <c r="E42" s="45">
        <f t="shared" si="15"/>
        <v>79</v>
      </c>
      <c r="F42" s="10" t="s">
        <v>93</v>
      </c>
      <c r="G42" s="31"/>
      <c r="H42" s="31"/>
      <c r="I42" s="31"/>
    </row>
    <row r="43" spans="1:9" x14ac:dyDescent="0.25">
      <c r="A43" s="10" t="s">
        <v>24</v>
      </c>
      <c r="B43" s="23" t="s">
        <v>67</v>
      </c>
      <c r="C43" s="10" t="s">
        <v>25</v>
      </c>
      <c r="D43" s="18">
        <f t="shared" si="14"/>
        <v>1090</v>
      </c>
      <c r="E43" s="45">
        <f t="shared" si="15"/>
        <v>72.666666666666671</v>
      </c>
      <c r="F43" s="10" t="s">
        <v>93</v>
      </c>
      <c r="G43" s="31"/>
      <c r="H43" s="31"/>
      <c r="I43" s="31"/>
    </row>
    <row r="44" spans="1:9" x14ac:dyDescent="0.25">
      <c r="A44" s="10" t="s">
        <v>26</v>
      </c>
      <c r="B44" s="23" t="s">
        <v>68</v>
      </c>
      <c r="C44" s="10" t="s">
        <v>27</v>
      </c>
      <c r="D44" s="18">
        <f t="shared" si="14"/>
        <v>1230</v>
      </c>
      <c r="E44" s="45">
        <f t="shared" si="15"/>
        <v>82</v>
      </c>
      <c r="F44" s="10" t="s">
        <v>94</v>
      </c>
      <c r="G44" s="31"/>
      <c r="H44" s="31"/>
      <c r="I44" s="31"/>
    </row>
    <row r="45" spans="1:9" x14ac:dyDescent="0.25">
      <c r="A45" s="10" t="s">
        <v>28</v>
      </c>
      <c r="B45" s="23" t="s">
        <v>69</v>
      </c>
      <c r="C45" s="10" t="s">
        <v>29</v>
      </c>
      <c r="D45" s="18">
        <f t="shared" si="14"/>
        <v>1095</v>
      </c>
      <c r="E45" s="45">
        <f t="shared" si="15"/>
        <v>73</v>
      </c>
      <c r="F45" s="10" t="s">
        <v>93</v>
      </c>
      <c r="G45" s="31"/>
      <c r="H45" s="31"/>
      <c r="I45" s="31"/>
    </row>
    <row r="46" spans="1:9" x14ac:dyDescent="0.25">
      <c r="A46" s="25"/>
      <c r="B46" s="25"/>
      <c r="C46" s="25" t="s">
        <v>33</v>
      </c>
      <c r="D46" s="35">
        <f>SUM(D35:D45)</f>
        <v>11995</v>
      </c>
      <c r="E46" s="46">
        <f>AVERAGE(E35:E45)</f>
        <v>72.696969696969688</v>
      </c>
      <c r="F46" s="10" t="s">
        <v>93</v>
      </c>
      <c r="G46" s="31"/>
      <c r="H46" s="31"/>
      <c r="I46" s="31"/>
    </row>
    <row r="47" spans="1:9" x14ac:dyDescent="0.25">
      <c r="B47" s="4"/>
      <c r="C47" s="4"/>
      <c r="D47" s="4"/>
      <c r="E47" s="4"/>
      <c r="F47" s="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50"/>
  <sheetViews>
    <sheetView topLeftCell="A22" zoomScale="90" zoomScaleNormal="90" workbookViewId="0">
      <selection activeCell="L44" sqref="L44"/>
    </sheetView>
  </sheetViews>
  <sheetFormatPr defaultRowHeight="15" x14ac:dyDescent="0.25"/>
  <cols>
    <col min="2" max="2" width="5.7109375" customWidth="1"/>
    <col min="3" max="3" width="14.85546875" customWidth="1"/>
    <col min="4" max="4" width="15.85546875" customWidth="1"/>
    <col min="5" max="5" width="10.7109375" customWidth="1"/>
    <col min="6" max="6" width="10.5703125" customWidth="1"/>
    <col min="7" max="7" width="15" customWidth="1"/>
    <col min="8" max="8" width="11.28515625" customWidth="1"/>
    <col min="9" max="10" width="9.42578125" bestFit="1" customWidth="1"/>
    <col min="11" max="11" width="10.42578125" customWidth="1"/>
    <col min="13" max="13" width="5.85546875" customWidth="1"/>
    <col min="14" max="14" width="14.140625" customWidth="1"/>
    <col min="15" max="15" width="18.85546875" customWidth="1"/>
    <col min="16" max="16" width="10.7109375" customWidth="1"/>
    <col min="17" max="17" width="11" customWidth="1"/>
    <col min="18" max="18" width="11.42578125" customWidth="1"/>
    <col min="19" max="19" width="11.85546875" customWidth="1"/>
    <col min="25" max="25" width="18.28515625" customWidth="1"/>
    <col min="26" max="26" width="13.85546875" customWidth="1"/>
    <col min="27" max="27" width="9.7109375" customWidth="1"/>
    <col min="28" max="28" width="10.85546875" customWidth="1"/>
  </cols>
  <sheetData>
    <row r="2" spans="2:28" x14ac:dyDescent="0.25">
      <c r="B2" s="2"/>
      <c r="C2" s="2"/>
      <c r="D2" s="2"/>
      <c r="E2" s="2"/>
      <c r="F2" s="2"/>
      <c r="G2" s="2"/>
      <c r="H2" s="2"/>
      <c r="I2" s="2"/>
      <c r="J2" s="2"/>
    </row>
    <row r="3" spans="2:28" ht="15.75" x14ac:dyDescent="0.25">
      <c r="B3" s="31"/>
      <c r="C3" s="1" t="s">
        <v>83</v>
      </c>
      <c r="D3" s="33"/>
      <c r="E3" s="33"/>
      <c r="F3" s="33"/>
      <c r="G3" s="33"/>
      <c r="H3" s="33"/>
      <c r="I3" s="31"/>
      <c r="J3" s="31"/>
      <c r="K3" s="33"/>
      <c r="N3" s="1" t="s">
        <v>85</v>
      </c>
      <c r="O3" s="2"/>
      <c r="P3" s="2"/>
      <c r="Q3" s="2"/>
      <c r="R3" s="2"/>
      <c r="S3" s="2"/>
      <c r="Y3" s="3" t="s">
        <v>43</v>
      </c>
    </row>
    <row r="4" spans="2:28" ht="30" x14ac:dyDescent="0.25">
      <c r="B4" s="40" t="s">
        <v>0</v>
      </c>
      <c r="C4" s="42" t="s">
        <v>35</v>
      </c>
      <c r="D4" s="43" t="s">
        <v>46</v>
      </c>
      <c r="E4" s="42" t="s">
        <v>2</v>
      </c>
      <c r="F4" s="42" t="s">
        <v>3</v>
      </c>
      <c r="G4" s="42" t="s">
        <v>4</v>
      </c>
      <c r="H4" s="42" t="s">
        <v>5</v>
      </c>
      <c r="I4" s="42" t="s">
        <v>6</v>
      </c>
      <c r="J4" s="42" t="s">
        <v>7</v>
      </c>
      <c r="K4" s="42" t="s">
        <v>33</v>
      </c>
      <c r="M4" s="40" t="s">
        <v>0</v>
      </c>
      <c r="N4" s="42" t="s">
        <v>35</v>
      </c>
      <c r="O4" s="42" t="s">
        <v>1</v>
      </c>
      <c r="P4" s="42" t="s">
        <v>2</v>
      </c>
      <c r="Q4" s="42" t="s">
        <v>3</v>
      </c>
      <c r="R4" s="42" t="s">
        <v>4</v>
      </c>
      <c r="S4" s="42" t="s">
        <v>5</v>
      </c>
      <c r="T4" s="42" t="s">
        <v>6</v>
      </c>
      <c r="U4" s="42" t="s">
        <v>7</v>
      </c>
      <c r="V4" s="42" t="s">
        <v>33</v>
      </c>
      <c r="Y4" s="14" t="s">
        <v>37</v>
      </c>
      <c r="Z4" s="14" t="s">
        <v>38</v>
      </c>
      <c r="AA4" s="14" t="s">
        <v>34</v>
      </c>
      <c r="AB4" s="14" t="s">
        <v>39</v>
      </c>
    </row>
    <row r="5" spans="2:28" ht="15.75" x14ac:dyDescent="0.25">
      <c r="B5" s="25">
        <v>1</v>
      </c>
      <c r="C5" s="23" t="s">
        <v>72</v>
      </c>
      <c r="D5" s="22" t="s">
        <v>9</v>
      </c>
      <c r="E5" s="10">
        <v>2</v>
      </c>
      <c r="F5" s="10">
        <v>5</v>
      </c>
      <c r="G5" s="10">
        <v>1</v>
      </c>
      <c r="H5" s="10">
        <v>2</v>
      </c>
      <c r="I5" s="10">
        <v>3</v>
      </c>
      <c r="J5" s="10">
        <v>2</v>
      </c>
      <c r="K5" s="25">
        <f>SUM(E5:J5)</f>
        <v>15</v>
      </c>
      <c r="M5" s="25">
        <v>1</v>
      </c>
      <c r="N5" s="23" t="s">
        <v>72</v>
      </c>
      <c r="O5" s="10" t="s">
        <v>9</v>
      </c>
      <c r="P5" s="10">
        <v>75</v>
      </c>
      <c r="Q5" s="10">
        <v>70</v>
      </c>
      <c r="R5" s="10">
        <v>35</v>
      </c>
      <c r="S5" s="10">
        <v>65</v>
      </c>
      <c r="T5" s="10">
        <v>70</v>
      </c>
      <c r="U5" s="10">
        <v>80</v>
      </c>
      <c r="V5" s="7">
        <f>SUM(P5:U5)</f>
        <v>395</v>
      </c>
      <c r="Y5" s="14" t="s">
        <v>2</v>
      </c>
      <c r="Z5" s="15">
        <v>2075</v>
      </c>
      <c r="AA5" s="38">
        <f t="shared" ref="AA5:AA10" si="0">Z5/11</f>
        <v>188.63636363636363</v>
      </c>
      <c r="AB5" s="16">
        <f>AA5/$AA$11</f>
        <v>0.16686771210293527</v>
      </c>
    </row>
    <row r="6" spans="2:28" ht="15.75" x14ac:dyDescent="0.25">
      <c r="B6" s="25">
        <v>2</v>
      </c>
      <c r="C6" s="23" t="s">
        <v>73</v>
      </c>
      <c r="D6" s="22" t="s">
        <v>11</v>
      </c>
      <c r="E6" s="10">
        <v>3</v>
      </c>
      <c r="F6" s="10">
        <v>4</v>
      </c>
      <c r="G6" s="10">
        <v>1</v>
      </c>
      <c r="H6" s="10">
        <v>1</v>
      </c>
      <c r="I6" s="10">
        <v>2</v>
      </c>
      <c r="J6" s="10">
        <v>4</v>
      </c>
      <c r="K6" s="25">
        <f t="shared" ref="K6:K15" si="1">SUM(E6:J6)</f>
        <v>15</v>
      </c>
      <c r="M6" s="25">
        <v>2</v>
      </c>
      <c r="N6" s="23" t="s">
        <v>73</v>
      </c>
      <c r="O6" s="10" t="s">
        <v>11</v>
      </c>
      <c r="P6" s="10">
        <v>70</v>
      </c>
      <c r="Q6" s="10">
        <v>75</v>
      </c>
      <c r="R6" s="10">
        <v>40</v>
      </c>
      <c r="S6" s="10">
        <v>70</v>
      </c>
      <c r="T6" s="10">
        <v>70</v>
      </c>
      <c r="U6" s="10">
        <v>80</v>
      </c>
      <c r="V6" s="7">
        <f t="shared" ref="V6:V15" si="2">SUM(P6:U6)</f>
        <v>405</v>
      </c>
      <c r="Y6" s="14" t="s">
        <v>3</v>
      </c>
      <c r="Z6" s="15">
        <v>3050</v>
      </c>
      <c r="AA6" s="38">
        <f t="shared" si="0"/>
        <v>277.27272727272725</v>
      </c>
      <c r="AB6" s="16">
        <f t="shared" ref="AB6:AB9" si="3">AA6/$AA$11</f>
        <v>0.245275432247688</v>
      </c>
    </row>
    <row r="7" spans="2:28" ht="15.75" x14ac:dyDescent="0.25">
      <c r="B7" s="25">
        <v>3</v>
      </c>
      <c r="C7" s="23" t="s">
        <v>74</v>
      </c>
      <c r="D7" s="22" t="s">
        <v>13</v>
      </c>
      <c r="E7" s="10">
        <v>2</v>
      </c>
      <c r="F7" s="10">
        <v>5</v>
      </c>
      <c r="G7" s="10">
        <v>1</v>
      </c>
      <c r="H7" s="10">
        <v>3</v>
      </c>
      <c r="I7" s="10">
        <v>2</v>
      </c>
      <c r="J7" s="10">
        <v>2</v>
      </c>
      <c r="K7" s="25">
        <f t="shared" si="1"/>
        <v>15</v>
      </c>
      <c r="M7" s="25">
        <v>3</v>
      </c>
      <c r="N7" s="23" t="s">
        <v>74</v>
      </c>
      <c r="O7" s="10" t="s">
        <v>13</v>
      </c>
      <c r="P7" s="10">
        <v>65</v>
      </c>
      <c r="Q7" s="10">
        <v>70</v>
      </c>
      <c r="R7" s="10">
        <v>30</v>
      </c>
      <c r="S7" s="10">
        <v>60</v>
      </c>
      <c r="T7" s="10">
        <v>75</v>
      </c>
      <c r="U7" s="10">
        <v>85</v>
      </c>
      <c r="V7" s="7">
        <f t="shared" si="2"/>
        <v>385</v>
      </c>
      <c r="Y7" s="14" t="s">
        <v>4</v>
      </c>
      <c r="Z7" s="15">
        <v>2540</v>
      </c>
      <c r="AA7" s="38">
        <f t="shared" si="0"/>
        <v>230.90909090909091</v>
      </c>
      <c r="AB7" s="16">
        <f t="shared" si="3"/>
        <v>0.20426216324889429</v>
      </c>
    </row>
    <row r="8" spans="2:28" ht="15.75" x14ac:dyDescent="0.25">
      <c r="B8" s="25">
        <v>4</v>
      </c>
      <c r="C8" s="23" t="s">
        <v>75</v>
      </c>
      <c r="D8" s="22" t="s">
        <v>15</v>
      </c>
      <c r="E8" s="10">
        <v>1</v>
      </c>
      <c r="F8" s="10">
        <v>4</v>
      </c>
      <c r="G8" s="10">
        <v>2</v>
      </c>
      <c r="H8" s="10">
        <v>2</v>
      </c>
      <c r="I8" s="10">
        <v>3</v>
      </c>
      <c r="J8" s="10">
        <v>3</v>
      </c>
      <c r="K8" s="25">
        <f t="shared" si="1"/>
        <v>15</v>
      </c>
      <c r="M8" s="25">
        <v>4</v>
      </c>
      <c r="N8" s="23" t="s">
        <v>75</v>
      </c>
      <c r="O8" s="10" t="s">
        <v>15</v>
      </c>
      <c r="P8" s="10">
        <v>80</v>
      </c>
      <c r="Q8" s="10">
        <v>75</v>
      </c>
      <c r="R8" s="10">
        <v>30</v>
      </c>
      <c r="S8" s="10">
        <v>50</v>
      </c>
      <c r="T8" s="10">
        <v>65</v>
      </c>
      <c r="U8" s="10">
        <v>70</v>
      </c>
      <c r="V8" s="7">
        <f t="shared" si="2"/>
        <v>370</v>
      </c>
      <c r="Y8" s="14" t="s">
        <v>5</v>
      </c>
      <c r="Z8" s="15">
        <v>1430</v>
      </c>
      <c r="AA8" s="38">
        <f t="shared" si="0"/>
        <v>130</v>
      </c>
      <c r="AB8" s="16">
        <f t="shared" si="3"/>
        <v>0.11499798954563734</v>
      </c>
    </row>
    <row r="9" spans="2:28" ht="15.75" x14ac:dyDescent="0.25">
      <c r="B9" s="25">
        <v>5</v>
      </c>
      <c r="C9" s="23" t="s">
        <v>76</v>
      </c>
      <c r="D9" s="22" t="s">
        <v>17</v>
      </c>
      <c r="E9" s="10">
        <v>3</v>
      </c>
      <c r="F9" s="10">
        <v>4</v>
      </c>
      <c r="G9" s="10">
        <v>4</v>
      </c>
      <c r="H9" s="10">
        <v>2</v>
      </c>
      <c r="I9" s="10">
        <v>1</v>
      </c>
      <c r="J9" s="10">
        <v>1</v>
      </c>
      <c r="K9" s="25">
        <f t="shared" si="1"/>
        <v>15</v>
      </c>
      <c r="M9" s="25">
        <v>5</v>
      </c>
      <c r="N9" s="23" t="s">
        <v>76</v>
      </c>
      <c r="O9" s="10" t="s">
        <v>17</v>
      </c>
      <c r="P9" s="10">
        <v>85</v>
      </c>
      <c r="Q9" s="10">
        <v>85</v>
      </c>
      <c r="R9" s="10">
        <v>85</v>
      </c>
      <c r="S9" s="10">
        <v>70</v>
      </c>
      <c r="T9" s="10">
        <v>80</v>
      </c>
      <c r="U9" s="10">
        <v>95</v>
      </c>
      <c r="V9" s="7">
        <f t="shared" si="2"/>
        <v>500</v>
      </c>
      <c r="Y9" s="14" t="s">
        <v>6</v>
      </c>
      <c r="Z9" s="15">
        <v>1560</v>
      </c>
      <c r="AA9" s="38">
        <f t="shared" si="0"/>
        <v>141.81818181818181</v>
      </c>
      <c r="AB9" s="16">
        <f t="shared" si="3"/>
        <v>0.12545235223160436</v>
      </c>
    </row>
    <row r="10" spans="2:28" ht="15.75" x14ac:dyDescent="0.25">
      <c r="B10" s="25">
        <v>6</v>
      </c>
      <c r="C10" s="23" t="s">
        <v>77</v>
      </c>
      <c r="D10" s="22" t="s">
        <v>19</v>
      </c>
      <c r="E10" s="10">
        <v>2</v>
      </c>
      <c r="F10" s="10">
        <v>3</v>
      </c>
      <c r="G10" s="10">
        <v>4</v>
      </c>
      <c r="H10" s="10">
        <v>1</v>
      </c>
      <c r="I10" s="10">
        <v>2</v>
      </c>
      <c r="J10" s="10">
        <v>3</v>
      </c>
      <c r="K10" s="25">
        <f t="shared" si="1"/>
        <v>15</v>
      </c>
      <c r="M10" s="25">
        <v>6</v>
      </c>
      <c r="N10" s="23" t="s">
        <v>77</v>
      </c>
      <c r="O10" s="10" t="s">
        <v>19</v>
      </c>
      <c r="P10" s="10">
        <v>75</v>
      </c>
      <c r="Q10" s="10">
        <v>75</v>
      </c>
      <c r="R10" s="10">
        <v>85</v>
      </c>
      <c r="S10" s="10">
        <v>50</v>
      </c>
      <c r="T10" s="10">
        <v>80</v>
      </c>
      <c r="U10" s="10">
        <v>80</v>
      </c>
      <c r="V10" s="7">
        <f t="shared" si="2"/>
        <v>445</v>
      </c>
      <c r="Y10" s="14" t="s">
        <v>40</v>
      </c>
      <c r="Z10" s="15">
        <v>1780</v>
      </c>
      <c r="AA10" s="38">
        <f t="shared" si="0"/>
        <v>161.81818181818181</v>
      </c>
      <c r="AB10" s="16">
        <f>AA10/$AA$11</f>
        <v>0.14314435062324088</v>
      </c>
    </row>
    <row r="11" spans="2:28" ht="15.75" x14ac:dyDescent="0.25">
      <c r="B11" s="25">
        <v>7</v>
      </c>
      <c r="C11" s="23" t="s">
        <v>78</v>
      </c>
      <c r="D11" s="22" t="s">
        <v>21</v>
      </c>
      <c r="E11" s="10">
        <v>3</v>
      </c>
      <c r="F11" s="10">
        <v>5</v>
      </c>
      <c r="G11" s="10">
        <v>4</v>
      </c>
      <c r="H11" s="10">
        <v>2</v>
      </c>
      <c r="I11" s="10">
        <v>0</v>
      </c>
      <c r="J11" s="10">
        <v>1</v>
      </c>
      <c r="K11" s="25">
        <f t="shared" si="1"/>
        <v>15</v>
      </c>
      <c r="M11" s="25">
        <v>7</v>
      </c>
      <c r="N11" s="23" t="s">
        <v>78</v>
      </c>
      <c r="O11" s="10" t="s">
        <v>21</v>
      </c>
      <c r="P11" s="10">
        <v>85</v>
      </c>
      <c r="Q11" s="10">
        <v>80</v>
      </c>
      <c r="R11" s="10">
        <v>80</v>
      </c>
      <c r="S11" s="10">
        <v>60</v>
      </c>
      <c r="T11" s="10">
        <v>70</v>
      </c>
      <c r="U11" s="10">
        <v>95</v>
      </c>
      <c r="V11" s="7">
        <f t="shared" si="2"/>
        <v>470</v>
      </c>
      <c r="Y11" s="17" t="s">
        <v>33</v>
      </c>
      <c r="Z11" s="7"/>
      <c r="AA11" s="39">
        <f>SUM(AA5:AA10)</f>
        <v>1130.4545454545453</v>
      </c>
      <c r="AB11" s="7"/>
    </row>
    <row r="12" spans="2:28" x14ac:dyDescent="0.25">
      <c r="B12" s="25">
        <v>8</v>
      </c>
      <c r="C12" s="23" t="s">
        <v>79</v>
      </c>
      <c r="D12" s="22" t="s">
        <v>23</v>
      </c>
      <c r="E12" s="10">
        <v>2</v>
      </c>
      <c r="F12" s="10">
        <v>2</v>
      </c>
      <c r="G12" s="10">
        <v>5</v>
      </c>
      <c r="H12" s="10">
        <v>3</v>
      </c>
      <c r="I12" s="10">
        <v>1</v>
      </c>
      <c r="J12" s="10">
        <v>2</v>
      </c>
      <c r="K12" s="25">
        <f t="shared" si="1"/>
        <v>15</v>
      </c>
      <c r="M12" s="25">
        <v>8</v>
      </c>
      <c r="N12" s="23" t="s">
        <v>79</v>
      </c>
      <c r="O12" s="10" t="s">
        <v>23</v>
      </c>
      <c r="P12" s="10">
        <v>80</v>
      </c>
      <c r="Q12" s="10">
        <v>90</v>
      </c>
      <c r="R12" s="10">
        <v>95</v>
      </c>
      <c r="S12" s="10">
        <v>85</v>
      </c>
      <c r="T12" s="10">
        <v>90</v>
      </c>
      <c r="U12" s="10">
        <v>90</v>
      </c>
      <c r="V12" s="7">
        <f t="shared" si="2"/>
        <v>530</v>
      </c>
    </row>
    <row r="13" spans="2:28" x14ac:dyDescent="0.25">
      <c r="B13" s="25">
        <v>9</v>
      </c>
      <c r="C13" s="23" t="s">
        <v>80</v>
      </c>
      <c r="D13" s="22" t="s">
        <v>25</v>
      </c>
      <c r="E13" s="10">
        <v>2</v>
      </c>
      <c r="F13" s="10">
        <v>3</v>
      </c>
      <c r="G13" s="10">
        <v>4</v>
      </c>
      <c r="H13" s="10">
        <v>2</v>
      </c>
      <c r="I13" s="10">
        <v>2</v>
      </c>
      <c r="J13" s="10">
        <v>2</v>
      </c>
      <c r="K13" s="25">
        <f t="shared" si="1"/>
        <v>15</v>
      </c>
      <c r="M13" s="25">
        <v>9</v>
      </c>
      <c r="N13" s="23" t="s">
        <v>80</v>
      </c>
      <c r="O13" s="10" t="s">
        <v>25</v>
      </c>
      <c r="P13" s="10">
        <v>70</v>
      </c>
      <c r="Q13" s="10">
        <v>75</v>
      </c>
      <c r="R13" s="10">
        <v>85</v>
      </c>
      <c r="S13" s="10">
        <v>50</v>
      </c>
      <c r="T13" s="10">
        <v>70</v>
      </c>
      <c r="U13" s="10">
        <v>70</v>
      </c>
      <c r="V13" s="7">
        <f t="shared" si="2"/>
        <v>420</v>
      </c>
    </row>
    <row r="14" spans="2:28" x14ac:dyDescent="0.25">
      <c r="B14" s="25">
        <v>10</v>
      </c>
      <c r="C14" s="23" t="s">
        <v>81</v>
      </c>
      <c r="D14" s="22" t="s">
        <v>27</v>
      </c>
      <c r="E14" s="10">
        <v>4</v>
      </c>
      <c r="F14" s="10">
        <v>1</v>
      </c>
      <c r="G14" s="10">
        <v>3</v>
      </c>
      <c r="H14" s="10">
        <v>3</v>
      </c>
      <c r="I14" s="10">
        <v>3</v>
      </c>
      <c r="J14" s="10">
        <v>1</v>
      </c>
      <c r="K14" s="25">
        <f t="shared" si="1"/>
        <v>15</v>
      </c>
      <c r="M14" s="25">
        <v>10</v>
      </c>
      <c r="N14" s="23" t="s">
        <v>81</v>
      </c>
      <c r="O14" s="10" t="s">
        <v>27</v>
      </c>
      <c r="P14" s="10">
        <v>80</v>
      </c>
      <c r="Q14" s="10">
        <v>80</v>
      </c>
      <c r="R14" s="10">
        <v>80</v>
      </c>
      <c r="S14" s="10">
        <v>75</v>
      </c>
      <c r="T14" s="10">
        <v>85</v>
      </c>
      <c r="U14" s="10">
        <v>80</v>
      </c>
      <c r="V14" s="7">
        <f t="shared" si="2"/>
        <v>480</v>
      </c>
    </row>
    <row r="15" spans="2:28" x14ac:dyDescent="0.25">
      <c r="B15" s="25">
        <v>11</v>
      </c>
      <c r="C15" s="23" t="s">
        <v>82</v>
      </c>
      <c r="D15" s="22" t="s">
        <v>29</v>
      </c>
      <c r="E15" s="10">
        <v>3</v>
      </c>
      <c r="F15" s="10">
        <v>4</v>
      </c>
      <c r="G15" s="10">
        <v>4</v>
      </c>
      <c r="H15" s="10">
        <v>1</v>
      </c>
      <c r="I15" s="10">
        <v>2</v>
      </c>
      <c r="J15" s="10">
        <v>1</v>
      </c>
      <c r="K15" s="25">
        <f t="shared" si="1"/>
        <v>15</v>
      </c>
      <c r="M15" s="25">
        <v>11</v>
      </c>
      <c r="N15" s="23" t="s">
        <v>82</v>
      </c>
      <c r="O15" s="10" t="s">
        <v>29</v>
      </c>
      <c r="P15" s="10">
        <v>75</v>
      </c>
      <c r="Q15" s="10">
        <v>75</v>
      </c>
      <c r="R15" s="10">
        <v>80</v>
      </c>
      <c r="S15" s="10">
        <v>60</v>
      </c>
      <c r="T15" s="10">
        <v>70</v>
      </c>
      <c r="U15" s="10">
        <v>90</v>
      </c>
      <c r="V15" s="7">
        <f t="shared" si="2"/>
        <v>450</v>
      </c>
    </row>
    <row r="16" spans="2:28" x14ac:dyDescent="0.25">
      <c r="B16" s="25"/>
      <c r="C16" s="25"/>
      <c r="D16" s="37" t="s">
        <v>36</v>
      </c>
      <c r="E16" s="25">
        <f>SUM(E5:E15)</f>
        <v>27</v>
      </c>
      <c r="F16" s="25">
        <f t="shared" ref="F16:J16" si="4">SUM(F5:F15)</f>
        <v>40</v>
      </c>
      <c r="G16" s="25">
        <f t="shared" si="4"/>
        <v>33</v>
      </c>
      <c r="H16" s="25">
        <f t="shared" si="4"/>
        <v>22</v>
      </c>
      <c r="I16" s="25">
        <f t="shared" si="4"/>
        <v>21</v>
      </c>
      <c r="J16" s="25">
        <f t="shared" si="4"/>
        <v>22</v>
      </c>
      <c r="K16" s="34"/>
      <c r="M16" s="25"/>
      <c r="N16" s="25"/>
      <c r="O16" s="6" t="s">
        <v>33</v>
      </c>
      <c r="P16" s="7">
        <f>SUM(P5:P15)</f>
        <v>840</v>
      </c>
      <c r="Q16" s="7">
        <f t="shared" ref="Q16:U16" si="5">SUM(Q5:Q15)</f>
        <v>850</v>
      </c>
      <c r="R16" s="7">
        <f t="shared" si="5"/>
        <v>725</v>
      </c>
      <c r="S16" s="7">
        <f t="shared" si="5"/>
        <v>695</v>
      </c>
      <c r="T16" s="7">
        <f t="shared" si="5"/>
        <v>825</v>
      </c>
      <c r="U16" s="7">
        <f t="shared" si="5"/>
        <v>915</v>
      </c>
      <c r="V16" s="7"/>
    </row>
    <row r="17" spans="2:11" x14ac:dyDescent="0.25">
      <c r="B17" s="31"/>
      <c r="C17" s="33"/>
      <c r="D17" s="33"/>
      <c r="E17" s="33"/>
      <c r="F17" s="33"/>
      <c r="G17" s="33"/>
      <c r="H17" s="33"/>
      <c r="I17" s="33"/>
      <c r="J17" s="33"/>
      <c r="K17" s="33"/>
    </row>
    <row r="18" spans="2:11" ht="15.75" x14ac:dyDescent="0.25">
      <c r="B18" s="31"/>
      <c r="C18" s="1" t="s">
        <v>88</v>
      </c>
      <c r="D18" s="33"/>
      <c r="E18" s="33"/>
      <c r="F18" s="33"/>
      <c r="G18" s="33"/>
      <c r="H18" s="33"/>
      <c r="I18" s="33"/>
      <c r="J18" s="33"/>
      <c r="K18" s="33"/>
    </row>
    <row r="19" spans="2:11" ht="30" x14ac:dyDescent="0.25">
      <c r="B19" s="40" t="s">
        <v>0</v>
      </c>
      <c r="C19" s="42" t="s">
        <v>35</v>
      </c>
      <c r="D19" s="42" t="s">
        <v>46</v>
      </c>
      <c r="E19" s="42" t="s">
        <v>2</v>
      </c>
      <c r="F19" s="42" t="s">
        <v>3</v>
      </c>
      <c r="G19" s="42" t="s">
        <v>4</v>
      </c>
      <c r="H19" s="42" t="s">
        <v>5</v>
      </c>
      <c r="I19" s="42" t="s">
        <v>6</v>
      </c>
      <c r="J19" s="42" t="s">
        <v>7</v>
      </c>
      <c r="K19" s="40" t="s">
        <v>31</v>
      </c>
    </row>
    <row r="20" spans="2:11" x14ac:dyDescent="0.25">
      <c r="B20" s="25">
        <v>1</v>
      </c>
      <c r="C20" s="23" t="s">
        <v>72</v>
      </c>
      <c r="D20" s="10" t="s">
        <v>9</v>
      </c>
      <c r="E20" s="10">
        <f t="shared" ref="E20:E30" si="6">E5*P5</f>
        <v>150</v>
      </c>
      <c r="F20" s="10">
        <f t="shared" ref="F20:F30" si="7">F5*Q5</f>
        <v>350</v>
      </c>
      <c r="G20" s="10">
        <f t="shared" ref="G20:G30" si="8">G5*R5</f>
        <v>35</v>
      </c>
      <c r="H20" s="10">
        <f t="shared" ref="H20:H30" si="9">H5*S5</f>
        <v>130</v>
      </c>
      <c r="I20" s="10">
        <f t="shared" ref="I20:I30" si="10">I5*T5</f>
        <v>210</v>
      </c>
      <c r="J20" s="10">
        <f t="shared" ref="J20:J30" si="11">J5*U5</f>
        <v>160</v>
      </c>
      <c r="K20" s="25">
        <f>SUM(E20:J20)</f>
        <v>1035</v>
      </c>
    </row>
    <row r="21" spans="2:11" x14ac:dyDescent="0.25">
      <c r="B21" s="25">
        <v>2</v>
      </c>
      <c r="C21" s="23" t="s">
        <v>73</v>
      </c>
      <c r="D21" s="10" t="s">
        <v>11</v>
      </c>
      <c r="E21" s="10">
        <f t="shared" si="6"/>
        <v>210</v>
      </c>
      <c r="F21" s="10">
        <f t="shared" si="7"/>
        <v>300</v>
      </c>
      <c r="G21" s="10">
        <f t="shared" si="8"/>
        <v>40</v>
      </c>
      <c r="H21" s="10">
        <f t="shared" si="9"/>
        <v>70</v>
      </c>
      <c r="I21" s="10">
        <f t="shared" si="10"/>
        <v>140</v>
      </c>
      <c r="J21" s="10">
        <f t="shared" si="11"/>
        <v>320</v>
      </c>
      <c r="K21" s="25">
        <f t="shared" ref="K21:K30" si="12">SUM(E21:J21)</f>
        <v>1080</v>
      </c>
    </row>
    <row r="22" spans="2:11" x14ac:dyDescent="0.25">
      <c r="B22" s="25">
        <v>3</v>
      </c>
      <c r="C22" s="23" t="s">
        <v>74</v>
      </c>
      <c r="D22" s="10" t="s">
        <v>13</v>
      </c>
      <c r="E22" s="10">
        <f t="shared" si="6"/>
        <v>130</v>
      </c>
      <c r="F22" s="10">
        <f t="shared" si="7"/>
        <v>350</v>
      </c>
      <c r="G22" s="10">
        <f t="shared" si="8"/>
        <v>30</v>
      </c>
      <c r="H22" s="10">
        <f t="shared" si="9"/>
        <v>180</v>
      </c>
      <c r="I22" s="10">
        <f t="shared" si="10"/>
        <v>150</v>
      </c>
      <c r="J22" s="10">
        <f t="shared" si="11"/>
        <v>170</v>
      </c>
      <c r="K22" s="25">
        <f t="shared" si="12"/>
        <v>1010</v>
      </c>
    </row>
    <row r="23" spans="2:11" x14ac:dyDescent="0.25">
      <c r="B23" s="25">
        <v>4</v>
      </c>
      <c r="C23" s="23" t="s">
        <v>75</v>
      </c>
      <c r="D23" s="10" t="s">
        <v>15</v>
      </c>
      <c r="E23" s="10">
        <f t="shared" si="6"/>
        <v>80</v>
      </c>
      <c r="F23" s="10">
        <f t="shared" si="7"/>
        <v>300</v>
      </c>
      <c r="G23" s="10">
        <f t="shared" si="8"/>
        <v>60</v>
      </c>
      <c r="H23" s="10">
        <f t="shared" si="9"/>
        <v>100</v>
      </c>
      <c r="I23" s="10">
        <f t="shared" si="10"/>
        <v>195</v>
      </c>
      <c r="J23" s="10">
        <f t="shared" si="11"/>
        <v>210</v>
      </c>
      <c r="K23" s="25">
        <f t="shared" si="12"/>
        <v>945</v>
      </c>
    </row>
    <row r="24" spans="2:11" x14ac:dyDescent="0.25">
      <c r="B24" s="25">
        <v>5</v>
      </c>
      <c r="C24" s="23" t="s">
        <v>76</v>
      </c>
      <c r="D24" s="10" t="s">
        <v>17</v>
      </c>
      <c r="E24" s="10">
        <f t="shared" si="6"/>
        <v>255</v>
      </c>
      <c r="F24" s="10">
        <f t="shared" si="7"/>
        <v>340</v>
      </c>
      <c r="G24" s="10">
        <f t="shared" si="8"/>
        <v>340</v>
      </c>
      <c r="H24" s="10">
        <f t="shared" si="9"/>
        <v>140</v>
      </c>
      <c r="I24" s="10">
        <f t="shared" si="10"/>
        <v>80</v>
      </c>
      <c r="J24" s="10">
        <f t="shared" si="11"/>
        <v>95</v>
      </c>
      <c r="K24" s="25">
        <f t="shared" si="12"/>
        <v>1250</v>
      </c>
    </row>
    <row r="25" spans="2:11" x14ac:dyDescent="0.25">
      <c r="B25" s="25">
        <v>6</v>
      </c>
      <c r="C25" s="23" t="s">
        <v>77</v>
      </c>
      <c r="D25" s="10" t="s">
        <v>19</v>
      </c>
      <c r="E25" s="10">
        <f t="shared" si="6"/>
        <v>150</v>
      </c>
      <c r="F25" s="10">
        <f t="shared" si="7"/>
        <v>225</v>
      </c>
      <c r="G25" s="10">
        <f t="shared" si="8"/>
        <v>340</v>
      </c>
      <c r="H25" s="10">
        <f t="shared" si="9"/>
        <v>50</v>
      </c>
      <c r="I25" s="10">
        <f t="shared" si="10"/>
        <v>160</v>
      </c>
      <c r="J25" s="10">
        <f t="shared" si="11"/>
        <v>240</v>
      </c>
      <c r="K25" s="25">
        <f t="shared" si="12"/>
        <v>1165</v>
      </c>
    </row>
    <row r="26" spans="2:11" x14ac:dyDescent="0.25">
      <c r="B26" s="25">
        <v>7</v>
      </c>
      <c r="C26" s="23" t="s">
        <v>78</v>
      </c>
      <c r="D26" s="10" t="s">
        <v>21</v>
      </c>
      <c r="E26" s="10">
        <f t="shared" si="6"/>
        <v>255</v>
      </c>
      <c r="F26" s="10">
        <f t="shared" si="7"/>
        <v>400</v>
      </c>
      <c r="G26" s="10">
        <f t="shared" si="8"/>
        <v>320</v>
      </c>
      <c r="H26" s="10">
        <f t="shared" si="9"/>
        <v>120</v>
      </c>
      <c r="I26" s="10">
        <f t="shared" si="10"/>
        <v>0</v>
      </c>
      <c r="J26" s="10">
        <f t="shared" si="11"/>
        <v>95</v>
      </c>
      <c r="K26" s="25">
        <f t="shared" si="12"/>
        <v>1190</v>
      </c>
    </row>
    <row r="27" spans="2:11" x14ac:dyDescent="0.25">
      <c r="B27" s="25">
        <v>8</v>
      </c>
      <c r="C27" s="23" t="s">
        <v>79</v>
      </c>
      <c r="D27" s="10" t="s">
        <v>23</v>
      </c>
      <c r="E27" s="10">
        <f t="shared" si="6"/>
        <v>160</v>
      </c>
      <c r="F27" s="10">
        <f t="shared" si="7"/>
        <v>180</v>
      </c>
      <c r="G27" s="10">
        <f t="shared" si="8"/>
        <v>475</v>
      </c>
      <c r="H27" s="10">
        <f t="shared" si="9"/>
        <v>255</v>
      </c>
      <c r="I27" s="10">
        <f t="shared" si="10"/>
        <v>90</v>
      </c>
      <c r="J27" s="10">
        <f t="shared" si="11"/>
        <v>180</v>
      </c>
      <c r="K27" s="25">
        <f t="shared" si="12"/>
        <v>1340</v>
      </c>
    </row>
    <row r="28" spans="2:11" x14ac:dyDescent="0.25">
      <c r="B28" s="25">
        <v>9</v>
      </c>
      <c r="C28" s="23" t="s">
        <v>80</v>
      </c>
      <c r="D28" s="10" t="s">
        <v>25</v>
      </c>
      <c r="E28" s="10">
        <f t="shared" si="6"/>
        <v>140</v>
      </c>
      <c r="F28" s="10">
        <f t="shared" si="7"/>
        <v>225</v>
      </c>
      <c r="G28" s="10">
        <f t="shared" si="8"/>
        <v>340</v>
      </c>
      <c r="H28" s="10">
        <f t="shared" si="9"/>
        <v>100</v>
      </c>
      <c r="I28" s="10">
        <f t="shared" si="10"/>
        <v>140</v>
      </c>
      <c r="J28" s="10">
        <f t="shared" si="11"/>
        <v>140</v>
      </c>
      <c r="K28" s="25">
        <f t="shared" si="12"/>
        <v>1085</v>
      </c>
    </row>
    <row r="29" spans="2:11" x14ac:dyDescent="0.25">
      <c r="B29" s="25">
        <v>10</v>
      </c>
      <c r="C29" s="23" t="s">
        <v>81</v>
      </c>
      <c r="D29" s="10" t="s">
        <v>27</v>
      </c>
      <c r="E29" s="10">
        <f t="shared" si="6"/>
        <v>320</v>
      </c>
      <c r="F29" s="10">
        <f t="shared" si="7"/>
        <v>80</v>
      </c>
      <c r="G29" s="10">
        <f t="shared" si="8"/>
        <v>240</v>
      </c>
      <c r="H29" s="10">
        <f t="shared" si="9"/>
        <v>225</v>
      </c>
      <c r="I29" s="10">
        <f t="shared" si="10"/>
        <v>255</v>
      </c>
      <c r="J29" s="10">
        <f t="shared" si="11"/>
        <v>80</v>
      </c>
      <c r="K29" s="25">
        <f t="shared" si="12"/>
        <v>1200</v>
      </c>
    </row>
    <row r="30" spans="2:11" x14ac:dyDescent="0.25">
      <c r="B30" s="25">
        <v>11</v>
      </c>
      <c r="C30" s="23" t="s">
        <v>82</v>
      </c>
      <c r="D30" s="10" t="s">
        <v>29</v>
      </c>
      <c r="E30" s="10">
        <f t="shared" si="6"/>
        <v>225</v>
      </c>
      <c r="F30" s="10">
        <f t="shared" si="7"/>
        <v>300</v>
      </c>
      <c r="G30" s="10">
        <f t="shared" si="8"/>
        <v>320</v>
      </c>
      <c r="H30" s="10">
        <f t="shared" si="9"/>
        <v>60</v>
      </c>
      <c r="I30" s="10">
        <f t="shared" si="10"/>
        <v>140</v>
      </c>
      <c r="J30" s="10">
        <f t="shared" si="11"/>
        <v>90</v>
      </c>
      <c r="K30" s="25">
        <f t="shared" si="12"/>
        <v>1135</v>
      </c>
    </row>
    <row r="31" spans="2:11" x14ac:dyDescent="0.25">
      <c r="B31" s="34"/>
      <c r="C31" s="25"/>
      <c r="D31" s="25" t="s">
        <v>33</v>
      </c>
      <c r="E31" s="25">
        <f>SUM(E20:E30)</f>
        <v>2075</v>
      </c>
      <c r="F31" s="25">
        <f t="shared" ref="F31:K31" si="13">SUM(F20:F30)</f>
        <v>3050</v>
      </c>
      <c r="G31" s="25">
        <f t="shared" si="13"/>
        <v>2540</v>
      </c>
      <c r="H31" s="25">
        <f t="shared" si="13"/>
        <v>1430</v>
      </c>
      <c r="I31" s="25">
        <f t="shared" si="13"/>
        <v>1560</v>
      </c>
      <c r="J31" s="25">
        <f t="shared" si="13"/>
        <v>1780</v>
      </c>
      <c r="K31" s="25">
        <f t="shared" si="13"/>
        <v>12435</v>
      </c>
    </row>
    <row r="32" spans="2:11" x14ac:dyDescent="0.25">
      <c r="B32" s="34"/>
      <c r="C32" s="34"/>
      <c r="D32" s="6" t="s">
        <v>34</v>
      </c>
      <c r="E32" s="30">
        <f>AVERAGE(E20:E30)</f>
        <v>188.63636363636363</v>
      </c>
      <c r="F32" s="30">
        <f t="shared" ref="F32:K32" si="14">AVERAGE(F20:F30)</f>
        <v>277.27272727272725</v>
      </c>
      <c r="G32" s="30">
        <f t="shared" si="14"/>
        <v>230.90909090909091</v>
      </c>
      <c r="H32" s="30">
        <f t="shared" si="14"/>
        <v>130</v>
      </c>
      <c r="I32" s="30">
        <f t="shared" si="14"/>
        <v>141.81818181818181</v>
      </c>
      <c r="J32" s="30">
        <f t="shared" si="14"/>
        <v>161.81818181818181</v>
      </c>
      <c r="K32" s="30">
        <f t="shared" si="14"/>
        <v>1130.4545454545455</v>
      </c>
    </row>
    <row r="33" spans="2:11" x14ac:dyDescent="0.25"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pans="2:11" ht="15.75" x14ac:dyDescent="0.25">
      <c r="B34" s="33"/>
      <c r="C34" s="1" t="s">
        <v>84</v>
      </c>
      <c r="D34" s="33"/>
      <c r="E34" s="33"/>
      <c r="F34" s="33"/>
      <c r="G34" s="33"/>
      <c r="H34" s="33"/>
      <c r="I34" s="33"/>
      <c r="J34" s="33"/>
      <c r="K34" s="33"/>
    </row>
    <row r="35" spans="2:11" ht="30" x14ac:dyDescent="0.25">
      <c r="B35" s="40" t="s">
        <v>0</v>
      </c>
      <c r="C35" s="42" t="s">
        <v>35</v>
      </c>
      <c r="D35" s="42" t="s">
        <v>46</v>
      </c>
      <c r="E35" s="42" t="s">
        <v>89</v>
      </c>
      <c r="F35" s="44" t="s">
        <v>30</v>
      </c>
      <c r="G35" s="42" t="s">
        <v>92</v>
      </c>
      <c r="H35" s="33"/>
      <c r="I35" s="33"/>
      <c r="J35" s="33"/>
      <c r="K35" s="33"/>
    </row>
    <row r="36" spans="2:11" x14ac:dyDescent="0.25">
      <c r="B36" s="25">
        <v>1</v>
      </c>
      <c r="C36" s="23" t="s">
        <v>72</v>
      </c>
      <c r="D36" s="10" t="s">
        <v>9</v>
      </c>
      <c r="E36" s="18">
        <f t="shared" ref="E36:E46" si="15">SUM(E20:J20)</f>
        <v>1035</v>
      </c>
      <c r="F36" s="19">
        <f>E36/15</f>
        <v>69</v>
      </c>
      <c r="G36" s="10" t="s">
        <v>93</v>
      </c>
      <c r="H36" s="33"/>
      <c r="I36" s="33"/>
      <c r="J36" s="33"/>
      <c r="K36" s="33"/>
    </row>
    <row r="37" spans="2:11" x14ac:dyDescent="0.25">
      <c r="B37" s="25">
        <v>2</v>
      </c>
      <c r="C37" s="23" t="s">
        <v>73</v>
      </c>
      <c r="D37" s="10" t="s">
        <v>11</v>
      </c>
      <c r="E37" s="18">
        <f t="shared" si="15"/>
        <v>1080</v>
      </c>
      <c r="F37" s="19">
        <f t="shared" ref="F37:F46" si="16">E37/15</f>
        <v>72</v>
      </c>
      <c r="G37" s="10" t="s">
        <v>93</v>
      </c>
      <c r="H37" s="33"/>
      <c r="I37" s="33"/>
      <c r="J37" s="33"/>
      <c r="K37" s="33"/>
    </row>
    <row r="38" spans="2:11" x14ac:dyDescent="0.25">
      <c r="B38" s="25">
        <v>3</v>
      </c>
      <c r="C38" s="23" t="s">
        <v>74</v>
      </c>
      <c r="D38" s="10" t="s">
        <v>13</v>
      </c>
      <c r="E38" s="18">
        <f t="shared" si="15"/>
        <v>1010</v>
      </c>
      <c r="F38" s="45">
        <f t="shared" si="16"/>
        <v>67.333333333333329</v>
      </c>
      <c r="G38" s="10" t="s">
        <v>93</v>
      </c>
      <c r="H38" s="33"/>
      <c r="I38" s="33"/>
      <c r="J38" s="33"/>
      <c r="K38" s="33"/>
    </row>
    <row r="39" spans="2:11" x14ac:dyDescent="0.25">
      <c r="B39" s="25">
        <v>4</v>
      </c>
      <c r="C39" s="23" t="s">
        <v>75</v>
      </c>
      <c r="D39" s="10" t="s">
        <v>15</v>
      </c>
      <c r="E39" s="18">
        <f t="shared" si="15"/>
        <v>945</v>
      </c>
      <c r="F39" s="45">
        <f t="shared" si="16"/>
        <v>63</v>
      </c>
      <c r="G39" s="10" t="s">
        <v>93</v>
      </c>
      <c r="H39" s="33"/>
      <c r="I39" s="33"/>
      <c r="J39" s="33"/>
      <c r="K39" s="33"/>
    </row>
    <row r="40" spans="2:11" x14ac:dyDescent="0.25">
      <c r="B40" s="25">
        <v>5</v>
      </c>
      <c r="C40" s="23" t="s">
        <v>76</v>
      </c>
      <c r="D40" s="10" t="s">
        <v>17</v>
      </c>
      <c r="E40" s="18">
        <f t="shared" si="15"/>
        <v>1250</v>
      </c>
      <c r="F40" s="45">
        <f t="shared" si="16"/>
        <v>83.333333333333329</v>
      </c>
      <c r="G40" s="10" t="s">
        <v>94</v>
      </c>
      <c r="H40" s="33"/>
      <c r="I40" s="33"/>
      <c r="J40" s="33"/>
      <c r="K40" s="33"/>
    </row>
    <row r="41" spans="2:11" x14ac:dyDescent="0.25">
      <c r="B41" s="25">
        <v>6</v>
      </c>
      <c r="C41" s="23" t="s">
        <v>77</v>
      </c>
      <c r="D41" s="10" t="s">
        <v>19</v>
      </c>
      <c r="E41" s="18">
        <f t="shared" si="15"/>
        <v>1165</v>
      </c>
      <c r="F41" s="45">
        <f t="shared" si="16"/>
        <v>77.666666666666671</v>
      </c>
      <c r="G41" s="10" t="s">
        <v>93</v>
      </c>
      <c r="H41" s="33"/>
      <c r="I41" s="33"/>
      <c r="J41" s="33"/>
      <c r="K41" s="33"/>
    </row>
    <row r="42" spans="2:11" x14ac:dyDescent="0.25">
      <c r="B42" s="25">
        <v>7</v>
      </c>
      <c r="C42" s="23" t="s">
        <v>78</v>
      </c>
      <c r="D42" s="10" t="s">
        <v>21</v>
      </c>
      <c r="E42" s="18">
        <f t="shared" si="15"/>
        <v>1190</v>
      </c>
      <c r="F42" s="45">
        <f t="shared" si="16"/>
        <v>79.333333333333329</v>
      </c>
      <c r="G42" s="10" t="s">
        <v>93</v>
      </c>
      <c r="H42" s="33"/>
      <c r="I42" s="33"/>
      <c r="J42" s="33"/>
      <c r="K42" s="33"/>
    </row>
    <row r="43" spans="2:11" x14ac:dyDescent="0.25">
      <c r="B43" s="25">
        <v>8</v>
      </c>
      <c r="C43" s="23" t="s">
        <v>79</v>
      </c>
      <c r="D43" s="10" t="s">
        <v>23</v>
      </c>
      <c r="E43" s="18">
        <f t="shared" si="15"/>
        <v>1340</v>
      </c>
      <c r="F43" s="45">
        <f t="shared" si="16"/>
        <v>89.333333333333329</v>
      </c>
      <c r="G43" s="10" t="s">
        <v>94</v>
      </c>
      <c r="H43" s="33"/>
      <c r="I43" s="33"/>
      <c r="J43" s="33"/>
      <c r="K43" s="33"/>
    </row>
    <row r="44" spans="2:11" x14ac:dyDescent="0.25">
      <c r="B44" s="25">
        <v>9</v>
      </c>
      <c r="C44" s="23" t="s">
        <v>80</v>
      </c>
      <c r="D44" s="10" t="s">
        <v>25</v>
      </c>
      <c r="E44" s="18">
        <f t="shared" si="15"/>
        <v>1085</v>
      </c>
      <c r="F44" s="45">
        <f t="shared" si="16"/>
        <v>72.333333333333329</v>
      </c>
      <c r="G44" s="10" t="s">
        <v>93</v>
      </c>
      <c r="H44" s="33"/>
      <c r="I44" s="33"/>
      <c r="J44" s="33"/>
      <c r="K44" s="33"/>
    </row>
    <row r="45" spans="2:11" x14ac:dyDescent="0.25">
      <c r="B45" s="25">
        <v>10</v>
      </c>
      <c r="C45" s="23" t="s">
        <v>81</v>
      </c>
      <c r="D45" s="10" t="s">
        <v>27</v>
      </c>
      <c r="E45" s="18">
        <f t="shared" si="15"/>
        <v>1200</v>
      </c>
      <c r="F45" s="45">
        <f t="shared" si="16"/>
        <v>80</v>
      </c>
      <c r="G45" s="10" t="s">
        <v>94</v>
      </c>
      <c r="H45" s="33"/>
      <c r="I45" s="33"/>
      <c r="J45" s="33"/>
      <c r="K45" s="33"/>
    </row>
    <row r="46" spans="2:11" x14ac:dyDescent="0.25">
      <c r="B46" s="25">
        <v>11</v>
      </c>
      <c r="C46" s="23" t="s">
        <v>82</v>
      </c>
      <c r="D46" s="10" t="s">
        <v>29</v>
      </c>
      <c r="E46" s="18">
        <f t="shared" si="15"/>
        <v>1135</v>
      </c>
      <c r="F46" s="45">
        <f t="shared" si="16"/>
        <v>75.666666666666671</v>
      </c>
      <c r="G46" s="10" t="s">
        <v>93</v>
      </c>
      <c r="H46" s="33"/>
      <c r="I46" s="33"/>
      <c r="J46" s="33"/>
      <c r="K46" s="33"/>
    </row>
    <row r="47" spans="2:11" x14ac:dyDescent="0.25">
      <c r="B47" s="34"/>
      <c r="C47" s="25"/>
      <c r="D47" s="25" t="s">
        <v>33</v>
      </c>
      <c r="E47" s="35">
        <f>SUM(E36:E46)</f>
        <v>12435</v>
      </c>
      <c r="F47" s="46">
        <f>AVERAGE(F36:F46)</f>
        <v>75.36363636363636</v>
      </c>
      <c r="G47" s="10" t="s">
        <v>93</v>
      </c>
      <c r="H47" s="33"/>
      <c r="I47" s="33"/>
      <c r="J47" s="33"/>
      <c r="K47" s="33"/>
    </row>
    <row r="48" spans="2:11" x14ac:dyDescent="0.25">
      <c r="B48" s="33"/>
      <c r="C48" s="33"/>
      <c r="D48" s="33"/>
      <c r="E48" s="33"/>
      <c r="F48" s="33"/>
      <c r="G48" s="33"/>
      <c r="H48" s="33"/>
      <c r="I48" s="33"/>
      <c r="J48" s="33"/>
      <c r="K48" s="33"/>
    </row>
    <row r="49" spans="2:11" x14ac:dyDescent="0.25">
      <c r="B49" s="33"/>
      <c r="C49" s="33"/>
      <c r="D49" s="33"/>
      <c r="E49" s="33"/>
      <c r="F49" s="33"/>
      <c r="G49" s="33"/>
      <c r="H49" s="33"/>
      <c r="I49" s="33"/>
      <c r="J49" s="33"/>
      <c r="K49" s="33"/>
    </row>
    <row r="50" spans="2:11" x14ac:dyDescent="0.25">
      <c r="B50" s="33"/>
      <c r="C50" s="33"/>
      <c r="D50" s="33"/>
      <c r="E50" s="33"/>
      <c r="F50" s="33"/>
      <c r="G50" s="33"/>
      <c r="H50" s="33"/>
      <c r="I50" s="33"/>
      <c r="J50" s="33"/>
      <c r="K50" s="3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46"/>
  <sheetViews>
    <sheetView tabSelected="1" topLeftCell="A10" zoomScale="85" zoomScaleNormal="85" workbookViewId="0">
      <selection activeCell="L27" sqref="L27"/>
    </sheetView>
  </sheetViews>
  <sheetFormatPr defaultRowHeight="15" x14ac:dyDescent="0.25"/>
  <cols>
    <col min="1" max="1" width="21.7109375" customWidth="1"/>
    <col min="2" max="2" width="11.28515625" customWidth="1"/>
    <col min="3" max="3" width="10.42578125" customWidth="1"/>
    <col min="4" max="4" width="10" customWidth="1"/>
    <col min="5" max="5" width="11" customWidth="1"/>
    <col min="11" max="11" width="10.5703125" customWidth="1"/>
    <col min="12" max="12" width="10.85546875" customWidth="1"/>
    <col min="13" max="13" width="10" customWidth="1"/>
    <col min="14" max="14" width="11.5703125" customWidth="1"/>
  </cols>
  <sheetData>
    <row r="5" spans="1:17" ht="30" x14ac:dyDescent="0.25">
      <c r="A5" s="7" t="s">
        <v>35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7" t="s">
        <v>33</v>
      </c>
      <c r="I5" s="6" t="s">
        <v>34</v>
      </c>
      <c r="K5" s="5"/>
      <c r="L5" s="5"/>
      <c r="M5" s="5"/>
      <c r="N5" s="5"/>
      <c r="O5" s="5"/>
      <c r="P5" s="5"/>
      <c r="Q5" s="9"/>
    </row>
    <row r="6" spans="1:17" x14ac:dyDescent="0.25">
      <c r="A6" s="10" t="s">
        <v>9</v>
      </c>
      <c r="B6" s="10">
        <v>60</v>
      </c>
      <c r="C6" s="10">
        <v>70</v>
      </c>
      <c r="D6" s="10">
        <v>30</v>
      </c>
      <c r="E6" s="10">
        <v>40</v>
      </c>
      <c r="F6" s="10">
        <v>60</v>
      </c>
      <c r="G6" s="10">
        <v>80</v>
      </c>
      <c r="H6" s="7">
        <f>SUM(B6:G6)</f>
        <v>340</v>
      </c>
      <c r="I6" s="7">
        <f>AVERAGE(B6:G6)</f>
        <v>56.666666666666664</v>
      </c>
      <c r="K6" s="5"/>
      <c r="L6" s="5"/>
      <c r="M6" s="5"/>
      <c r="N6" s="5"/>
      <c r="O6" s="5"/>
      <c r="P6" s="5"/>
      <c r="Q6" s="9"/>
    </row>
    <row r="7" spans="1:17" x14ac:dyDescent="0.25">
      <c r="A7" s="10" t="s">
        <v>11</v>
      </c>
      <c r="B7" s="10">
        <v>70</v>
      </c>
      <c r="C7" s="10">
        <v>80</v>
      </c>
      <c r="D7" s="10">
        <v>20</v>
      </c>
      <c r="E7" s="10">
        <v>50</v>
      </c>
      <c r="F7" s="10">
        <v>65</v>
      </c>
      <c r="G7" s="10">
        <v>70</v>
      </c>
      <c r="H7" s="7">
        <f t="shared" ref="H7:H16" si="0">SUM(B7:G7)</f>
        <v>355</v>
      </c>
      <c r="I7" s="7">
        <f t="shared" ref="I7:I38" si="1">AVERAGE(B7:G7)</f>
        <v>59.166666666666664</v>
      </c>
      <c r="K7" s="5"/>
      <c r="L7" s="5"/>
      <c r="M7" s="5"/>
      <c r="N7" s="5"/>
      <c r="O7" s="5"/>
      <c r="P7" s="5"/>
      <c r="Q7" s="9"/>
    </row>
    <row r="8" spans="1:17" x14ac:dyDescent="0.25">
      <c r="A8" s="10" t="s">
        <v>13</v>
      </c>
      <c r="B8" s="10">
        <v>80</v>
      </c>
      <c r="C8" s="10">
        <v>75</v>
      </c>
      <c r="D8" s="10">
        <v>40</v>
      </c>
      <c r="E8" s="10">
        <v>30</v>
      </c>
      <c r="F8" s="10">
        <v>65</v>
      </c>
      <c r="G8" s="10">
        <v>80</v>
      </c>
      <c r="H8" s="7">
        <f t="shared" si="0"/>
        <v>370</v>
      </c>
      <c r="I8" s="7">
        <f t="shared" si="1"/>
        <v>61.666666666666664</v>
      </c>
      <c r="K8" s="5"/>
      <c r="L8" s="5"/>
      <c r="M8" s="5"/>
      <c r="N8" s="5"/>
      <c r="O8" s="5"/>
      <c r="P8" s="5"/>
      <c r="Q8" s="9"/>
    </row>
    <row r="9" spans="1:17" x14ac:dyDescent="0.25">
      <c r="A9" s="10" t="s">
        <v>15</v>
      </c>
      <c r="B9" s="10">
        <v>60</v>
      </c>
      <c r="C9" s="10">
        <v>70</v>
      </c>
      <c r="D9" s="10">
        <v>30</v>
      </c>
      <c r="E9" s="10">
        <v>40</v>
      </c>
      <c r="F9" s="10">
        <v>60</v>
      </c>
      <c r="G9" s="10">
        <v>70</v>
      </c>
      <c r="H9" s="7">
        <f t="shared" si="0"/>
        <v>330</v>
      </c>
      <c r="I9" s="7">
        <f t="shared" si="1"/>
        <v>55</v>
      </c>
      <c r="K9" s="5"/>
      <c r="L9" s="5"/>
      <c r="M9" s="5"/>
      <c r="N9" s="5"/>
      <c r="O9" s="5"/>
      <c r="P9" s="5"/>
      <c r="Q9" s="9"/>
    </row>
    <row r="10" spans="1:17" x14ac:dyDescent="0.25">
      <c r="A10" s="10" t="s">
        <v>17</v>
      </c>
      <c r="B10" s="10">
        <v>80</v>
      </c>
      <c r="C10" s="10">
        <v>70</v>
      </c>
      <c r="D10" s="10">
        <v>80</v>
      </c>
      <c r="E10" s="10">
        <v>20</v>
      </c>
      <c r="F10" s="10">
        <v>70</v>
      </c>
      <c r="G10" s="10">
        <v>65</v>
      </c>
      <c r="H10" s="7">
        <f t="shared" si="0"/>
        <v>385</v>
      </c>
      <c r="I10" s="7">
        <f t="shared" si="1"/>
        <v>64.166666666666671</v>
      </c>
      <c r="K10" s="5"/>
      <c r="L10" s="5"/>
      <c r="M10" s="5"/>
      <c r="N10" s="5"/>
      <c r="O10" s="5"/>
      <c r="P10" s="5"/>
      <c r="Q10" s="9"/>
    </row>
    <row r="11" spans="1:17" x14ac:dyDescent="0.25">
      <c r="A11" s="10" t="s">
        <v>19</v>
      </c>
      <c r="B11" s="10">
        <v>80</v>
      </c>
      <c r="C11" s="10">
        <v>70</v>
      </c>
      <c r="D11" s="10">
        <v>90</v>
      </c>
      <c r="E11" s="10">
        <v>55</v>
      </c>
      <c r="F11" s="10">
        <v>45</v>
      </c>
      <c r="G11" s="10">
        <v>70</v>
      </c>
      <c r="H11" s="7">
        <f t="shared" si="0"/>
        <v>410</v>
      </c>
      <c r="I11" s="7">
        <f t="shared" si="1"/>
        <v>68.333333333333329</v>
      </c>
      <c r="K11" s="5"/>
      <c r="L11" s="5"/>
      <c r="M11" s="5"/>
      <c r="N11" s="5"/>
      <c r="O11" s="5"/>
      <c r="P11" s="5"/>
      <c r="Q11" s="9"/>
    </row>
    <row r="12" spans="1:17" x14ac:dyDescent="0.25">
      <c r="A12" s="10" t="s">
        <v>21</v>
      </c>
      <c r="B12" s="10">
        <v>85</v>
      </c>
      <c r="C12" s="10">
        <v>75</v>
      </c>
      <c r="D12" s="10">
        <v>85</v>
      </c>
      <c r="E12" s="10">
        <v>55</v>
      </c>
      <c r="F12" s="10">
        <v>60</v>
      </c>
      <c r="G12" s="10">
        <v>75</v>
      </c>
      <c r="H12" s="7">
        <f t="shared" si="0"/>
        <v>435</v>
      </c>
      <c r="I12" s="7">
        <f t="shared" si="1"/>
        <v>72.5</v>
      </c>
      <c r="K12" s="5"/>
      <c r="L12" s="5"/>
      <c r="M12" s="5"/>
      <c r="N12" s="5"/>
      <c r="O12" s="5"/>
      <c r="P12" s="5"/>
      <c r="Q12" s="9"/>
    </row>
    <row r="13" spans="1:17" x14ac:dyDescent="0.25">
      <c r="A13" s="10" t="s">
        <v>23</v>
      </c>
      <c r="B13" s="10">
        <v>70</v>
      </c>
      <c r="C13" s="10">
        <v>80</v>
      </c>
      <c r="D13" s="10">
        <v>90</v>
      </c>
      <c r="E13" s="10">
        <v>85</v>
      </c>
      <c r="F13" s="10">
        <v>75</v>
      </c>
      <c r="G13" s="10">
        <v>85</v>
      </c>
      <c r="H13" s="7">
        <f t="shared" si="0"/>
        <v>485</v>
      </c>
      <c r="I13" s="7">
        <f t="shared" si="1"/>
        <v>80.833333333333329</v>
      </c>
      <c r="K13" s="5"/>
      <c r="L13" s="5"/>
      <c r="M13" s="5"/>
      <c r="N13" s="5"/>
      <c r="O13" s="5"/>
      <c r="P13" s="5"/>
      <c r="Q13" s="9"/>
    </row>
    <row r="14" spans="1:17" x14ac:dyDescent="0.25">
      <c r="A14" s="10" t="s">
        <v>25</v>
      </c>
      <c r="B14" s="10">
        <v>70</v>
      </c>
      <c r="C14" s="10">
        <v>70</v>
      </c>
      <c r="D14" s="10">
        <v>90</v>
      </c>
      <c r="E14" s="10">
        <v>35</v>
      </c>
      <c r="F14" s="10">
        <v>85</v>
      </c>
      <c r="G14" s="10">
        <v>70</v>
      </c>
      <c r="H14" s="7">
        <f t="shared" si="0"/>
        <v>420</v>
      </c>
      <c r="I14" s="7">
        <f t="shared" si="1"/>
        <v>70</v>
      </c>
      <c r="K14" s="5"/>
      <c r="L14" s="5"/>
      <c r="M14" s="5"/>
      <c r="N14" s="5"/>
      <c r="O14" s="5"/>
      <c r="P14" s="5"/>
      <c r="Q14" s="9"/>
    </row>
    <row r="15" spans="1:17" x14ac:dyDescent="0.25">
      <c r="A15" s="10" t="s">
        <v>27</v>
      </c>
      <c r="B15" s="10">
        <v>85</v>
      </c>
      <c r="C15" s="10">
        <v>75</v>
      </c>
      <c r="D15" s="10">
        <v>80</v>
      </c>
      <c r="E15" s="10">
        <v>50</v>
      </c>
      <c r="F15" s="10">
        <v>90</v>
      </c>
      <c r="G15" s="10">
        <v>80</v>
      </c>
      <c r="H15" s="7">
        <f t="shared" si="0"/>
        <v>460</v>
      </c>
      <c r="I15" s="7">
        <f t="shared" si="1"/>
        <v>76.666666666666671</v>
      </c>
      <c r="K15" s="5"/>
      <c r="L15" s="5"/>
      <c r="M15" s="5"/>
      <c r="N15" s="5"/>
      <c r="O15" s="5"/>
      <c r="P15" s="5"/>
      <c r="Q15" s="9"/>
    </row>
    <row r="16" spans="1:17" x14ac:dyDescent="0.25">
      <c r="A16" s="10" t="s">
        <v>29</v>
      </c>
      <c r="B16" s="10">
        <v>70</v>
      </c>
      <c r="C16" s="10">
        <v>80</v>
      </c>
      <c r="D16" s="10">
        <v>95</v>
      </c>
      <c r="E16" s="10">
        <v>80</v>
      </c>
      <c r="F16" s="10">
        <v>75</v>
      </c>
      <c r="G16" s="10">
        <v>80</v>
      </c>
      <c r="H16" s="7">
        <f t="shared" si="0"/>
        <v>480</v>
      </c>
      <c r="I16" s="7">
        <f t="shared" si="1"/>
        <v>80</v>
      </c>
      <c r="K16" s="5"/>
      <c r="L16" s="5"/>
      <c r="M16" s="5"/>
      <c r="N16" s="5"/>
      <c r="O16" s="5"/>
      <c r="P16" s="5"/>
      <c r="Q16" s="9"/>
    </row>
    <row r="17" spans="1:17" x14ac:dyDescent="0.25">
      <c r="A17" s="10" t="s">
        <v>9</v>
      </c>
      <c r="B17" s="10">
        <v>55</v>
      </c>
      <c r="C17" s="10">
        <v>75</v>
      </c>
      <c r="D17" s="10">
        <v>35</v>
      </c>
      <c r="E17" s="10">
        <v>40</v>
      </c>
      <c r="F17" s="10">
        <v>60</v>
      </c>
      <c r="G17" s="10">
        <v>65</v>
      </c>
      <c r="H17" s="7">
        <f>SUM(B17:G17)</f>
        <v>330</v>
      </c>
      <c r="I17" s="7">
        <f t="shared" si="1"/>
        <v>55</v>
      </c>
      <c r="K17" s="5"/>
      <c r="L17" s="5"/>
      <c r="M17" s="5"/>
      <c r="N17" s="5"/>
      <c r="O17" s="5"/>
      <c r="P17" s="5"/>
      <c r="Q17" s="9"/>
    </row>
    <row r="18" spans="1:17" x14ac:dyDescent="0.25">
      <c r="A18" s="10" t="s">
        <v>11</v>
      </c>
      <c r="B18" s="10">
        <v>50</v>
      </c>
      <c r="C18" s="10">
        <v>75</v>
      </c>
      <c r="D18" s="10">
        <v>35</v>
      </c>
      <c r="E18" s="10">
        <v>55</v>
      </c>
      <c r="F18" s="10">
        <v>55</v>
      </c>
      <c r="G18" s="10">
        <v>60</v>
      </c>
      <c r="H18" s="7">
        <f t="shared" ref="H18:H27" si="2">SUM(B18:G18)</f>
        <v>330</v>
      </c>
      <c r="I18" s="7">
        <f t="shared" si="1"/>
        <v>55</v>
      </c>
      <c r="K18" s="5"/>
      <c r="L18" s="5"/>
      <c r="M18" s="5"/>
      <c r="N18" s="5"/>
      <c r="O18" s="5"/>
      <c r="P18" s="5"/>
      <c r="Q18" s="9"/>
    </row>
    <row r="19" spans="1:17" x14ac:dyDescent="0.25">
      <c r="A19" s="10" t="s">
        <v>13</v>
      </c>
      <c r="B19" s="10">
        <v>60</v>
      </c>
      <c r="C19" s="10">
        <v>75</v>
      </c>
      <c r="D19" s="10">
        <v>30</v>
      </c>
      <c r="E19" s="10">
        <v>30</v>
      </c>
      <c r="F19" s="10">
        <v>55</v>
      </c>
      <c r="G19" s="10">
        <v>85</v>
      </c>
      <c r="H19" s="7">
        <f t="shared" si="2"/>
        <v>335</v>
      </c>
      <c r="I19" s="7">
        <f t="shared" si="1"/>
        <v>55.833333333333336</v>
      </c>
      <c r="K19" s="5"/>
      <c r="L19" s="5"/>
      <c r="M19" s="5"/>
      <c r="N19" s="5"/>
      <c r="O19" s="5"/>
      <c r="P19" s="5"/>
      <c r="Q19" s="9"/>
    </row>
    <row r="20" spans="1:17" x14ac:dyDescent="0.25">
      <c r="A20" s="10" t="s">
        <v>15</v>
      </c>
      <c r="B20" s="10">
        <v>70</v>
      </c>
      <c r="C20" s="10">
        <v>80</v>
      </c>
      <c r="D20" s="10">
        <v>50</v>
      </c>
      <c r="E20" s="10">
        <v>60</v>
      </c>
      <c r="F20" s="10">
        <v>65</v>
      </c>
      <c r="G20" s="10">
        <v>75</v>
      </c>
      <c r="H20" s="7">
        <f t="shared" si="2"/>
        <v>400</v>
      </c>
      <c r="I20" s="7">
        <f t="shared" si="1"/>
        <v>66.666666666666671</v>
      </c>
      <c r="K20" s="5"/>
      <c r="L20" s="5"/>
      <c r="M20" s="5"/>
      <c r="N20" s="5"/>
      <c r="O20" s="5"/>
      <c r="P20" s="5"/>
      <c r="Q20" s="9"/>
    </row>
    <row r="21" spans="1:17" x14ac:dyDescent="0.25">
      <c r="A21" s="10" t="s">
        <v>17</v>
      </c>
      <c r="B21" s="10">
        <v>80</v>
      </c>
      <c r="C21" s="10">
        <v>75</v>
      </c>
      <c r="D21" s="10">
        <v>85</v>
      </c>
      <c r="E21" s="10">
        <v>50</v>
      </c>
      <c r="F21" s="10">
        <v>85</v>
      </c>
      <c r="G21" s="10">
        <v>85</v>
      </c>
      <c r="H21" s="7">
        <f t="shared" si="2"/>
        <v>460</v>
      </c>
      <c r="I21" s="7">
        <f t="shared" si="1"/>
        <v>76.666666666666671</v>
      </c>
      <c r="K21" s="5"/>
      <c r="L21" s="5"/>
      <c r="M21" s="5"/>
      <c r="N21" s="5"/>
      <c r="O21" s="5"/>
      <c r="P21" s="5"/>
      <c r="Q21" s="9"/>
    </row>
    <row r="22" spans="1:17" x14ac:dyDescent="0.25">
      <c r="A22" s="10" t="s">
        <v>19</v>
      </c>
      <c r="B22" s="10">
        <v>75</v>
      </c>
      <c r="C22" s="10">
        <v>75</v>
      </c>
      <c r="D22" s="10">
        <v>75</v>
      </c>
      <c r="E22" s="10">
        <v>65</v>
      </c>
      <c r="F22" s="10">
        <v>80</v>
      </c>
      <c r="G22" s="10">
        <v>75</v>
      </c>
      <c r="H22" s="7">
        <f t="shared" si="2"/>
        <v>445</v>
      </c>
      <c r="I22" s="7">
        <f t="shared" si="1"/>
        <v>74.166666666666671</v>
      </c>
      <c r="K22" s="5"/>
      <c r="L22" s="5"/>
      <c r="M22" s="5"/>
      <c r="N22" s="5"/>
      <c r="O22" s="5"/>
      <c r="P22" s="5"/>
      <c r="Q22" s="9"/>
    </row>
    <row r="23" spans="1:17" x14ac:dyDescent="0.25">
      <c r="A23" s="10" t="s">
        <v>21</v>
      </c>
      <c r="B23" s="10">
        <v>80</v>
      </c>
      <c r="C23" s="10">
        <v>75</v>
      </c>
      <c r="D23" s="10">
        <v>85</v>
      </c>
      <c r="E23" s="10">
        <v>50</v>
      </c>
      <c r="F23" s="10">
        <v>70</v>
      </c>
      <c r="G23" s="10">
        <v>70</v>
      </c>
      <c r="H23" s="7">
        <f t="shared" si="2"/>
        <v>430</v>
      </c>
      <c r="I23" s="7">
        <f t="shared" si="1"/>
        <v>71.666666666666671</v>
      </c>
      <c r="K23" s="5"/>
      <c r="L23" s="5"/>
      <c r="M23" s="5"/>
      <c r="N23" s="5"/>
      <c r="O23" s="5"/>
      <c r="P23" s="5"/>
      <c r="Q23" s="9"/>
    </row>
    <row r="24" spans="1:17" x14ac:dyDescent="0.25">
      <c r="A24" s="10" t="s">
        <v>23</v>
      </c>
      <c r="B24" s="10">
        <v>75</v>
      </c>
      <c r="C24" s="10">
        <v>80</v>
      </c>
      <c r="D24" s="10">
        <v>90</v>
      </c>
      <c r="E24" s="10">
        <v>85</v>
      </c>
      <c r="F24" s="10">
        <v>60</v>
      </c>
      <c r="G24" s="10">
        <v>80</v>
      </c>
      <c r="H24" s="7">
        <f t="shared" si="2"/>
        <v>470</v>
      </c>
      <c r="I24" s="7">
        <f t="shared" si="1"/>
        <v>78.333333333333329</v>
      </c>
      <c r="K24" s="5"/>
      <c r="L24" s="5"/>
      <c r="M24" s="5"/>
      <c r="N24" s="5"/>
      <c r="O24" s="5"/>
      <c r="P24" s="5"/>
      <c r="Q24" s="9"/>
    </row>
    <row r="25" spans="1:17" x14ac:dyDescent="0.25">
      <c r="A25" s="10" t="s">
        <v>25</v>
      </c>
      <c r="B25" s="10">
        <v>60</v>
      </c>
      <c r="C25" s="10">
        <v>80</v>
      </c>
      <c r="D25" s="10">
        <v>85</v>
      </c>
      <c r="E25" s="10">
        <v>45</v>
      </c>
      <c r="F25" s="10">
        <v>85</v>
      </c>
      <c r="G25" s="10">
        <v>70</v>
      </c>
      <c r="H25" s="7">
        <f t="shared" si="2"/>
        <v>425</v>
      </c>
      <c r="I25" s="7">
        <f t="shared" si="1"/>
        <v>70.833333333333329</v>
      </c>
      <c r="K25" s="5"/>
      <c r="L25" s="5"/>
      <c r="M25" s="5"/>
      <c r="N25" s="5"/>
      <c r="O25" s="5"/>
      <c r="P25" s="5"/>
      <c r="Q25" s="9"/>
    </row>
    <row r="26" spans="1:17" x14ac:dyDescent="0.25">
      <c r="A26" s="10" t="s">
        <v>27</v>
      </c>
      <c r="B26" s="10">
        <v>85</v>
      </c>
      <c r="C26" s="10">
        <v>85</v>
      </c>
      <c r="D26" s="10">
        <v>85</v>
      </c>
      <c r="E26" s="10">
        <v>70</v>
      </c>
      <c r="F26" s="10">
        <v>90</v>
      </c>
      <c r="G26" s="10">
        <v>85</v>
      </c>
      <c r="H26" s="7">
        <f t="shared" si="2"/>
        <v>500</v>
      </c>
      <c r="I26" s="7">
        <f t="shared" si="1"/>
        <v>83.333333333333329</v>
      </c>
      <c r="K26" s="5"/>
      <c r="L26" s="5"/>
      <c r="M26" s="5"/>
      <c r="N26" s="5"/>
      <c r="O26" s="5"/>
      <c r="P26" s="5"/>
      <c r="Q26" s="9"/>
    </row>
    <row r="27" spans="1:17" x14ac:dyDescent="0.25">
      <c r="A27" s="10" t="s">
        <v>29</v>
      </c>
      <c r="B27" s="10">
        <v>70</v>
      </c>
      <c r="C27" s="10">
        <v>75</v>
      </c>
      <c r="D27" s="10">
        <v>90</v>
      </c>
      <c r="E27" s="10">
        <v>50</v>
      </c>
      <c r="F27" s="10">
        <v>60</v>
      </c>
      <c r="G27" s="10">
        <v>75</v>
      </c>
      <c r="H27" s="7">
        <f t="shared" si="2"/>
        <v>420</v>
      </c>
      <c r="I27" s="7">
        <f t="shared" si="1"/>
        <v>70</v>
      </c>
      <c r="K27" s="5"/>
      <c r="L27" s="5"/>
      <c r="M27" s="5"/>
      <c r="N27" s="5"/>
      <c r="O27" s="5"/>
      <c r="P27" s="5"/>
      <c r="Q27" s="9"/>
    </row>
    <row r="28" spans="1:17" x14ac:dyDescent="0.25">
      <c r="A28" s="10" t="s">
        <v>9</v>
      </c>
      <c r="B28" s="10">
        <v>75</v>
      </c>
      <c r="C28" s="10">
        <v>70</v>
      </c>
      <c r="D28" s="10">
        <v>35</v>
      </c>
      <c r="E28" s="10">
        <v>65</v>
      </c>
      <c r="F28" s="10">
        <v>70</v>
      </c>
      <c r="G28" s="10">
        <v>80</v>
      </c>
      <c r="H28" s="7">
        <f>SUM(B28:G28)</f>
        <v>395</v>
      </c>
      <c r="I28" s="7">
        <f t="shared" si="1"/>
        <v>65.833333333333329</v>
      </c>
      <c r="K28" s="5"/>
      <c r="L28" s="5"/>
      <c r="M28" s="5"/>
      <c r="N28" s="5"/>
      <c r="O28" s="5"/>
      <c r="P28" s="5"/>
      <c r="Q28" s="9"/>
    </row>
    <row r="29" spans="1:17" x14ac:dyDescent="0.25">
      <c r="A29" s="10" t="s">
        <v>96</v>
      </c>
      <c r="B29" s="10">
        <v>70</v>
      </c>
      <c r="C29" s="10">
        <v>75</v>
      </c>
      <c r="D29" s="10">
        <v>40</v>
      </c>
      <c r="E29" s="10">
        <v>70</v>
      </c>
      <c r="F29" s="10">
        <v>70</v>
      </c>
      <c r="G29" s="10">
        <v>80</v>
      </c>
      <c r="H29" s="7">
        <f t="shared" ref="H29:H38" si="3">SUM(B29:G29)</f>
        <v>405</v>
      </c>
      <c r="I29" s="7">
        <f t="shared" si="1"/>
        <v>67.5</v>
      </c>
      <c r="K29" s="5"/>
      <c r="L29" s="5"/>
      <c r="M29" s="5"/>
      <c r="N29" s="5"/>
      <c r="O29" s="5"/>
      <c r="P29" s="5"/>
      <c r="Q29" s="9"/>
    </row>
    <row r="30" spans="1:17" x14ac:dyDescent="0.25">
      <c r="A30" s="10" t="s">
        <v>13</v>
      </c>
      <c r="B30" s="10">
        <v>65</v>
      </c>
      <c r="C30" s="10">
        <v>70</v>
      </c>
      <c r="D30" s="10">
        <v>30</v>
      </c>
      <c r="E30" s="10">
        <v>60</v>
      </c>
      <c r="F30" s="10">
        <v>75</v>
      </c>
      <c r="G30" s="10">
        <v>85</v>
      </c>
      <c r="H30" s="7">
        <f t="shared" si="3"/>
        <v>385</v>
      </c>
      <c r="I30" s="7">
        <f t="shared" si="1"/>
        <v>64.166666666666671</v>
      </c>
      <c r="K30" s="5"/>
      <c r="L30" s="5"/>
      <c r="M30" s="5"/>
      <c r="N30" s="5"/>
      <c r="O30" s="5"/>
      <c r="P30" s="5"/>
      <c r="Q30" s="9"/>
    </row>
    <row r="31" spans="1:17" x14ac:dyDescent="0.25">
      <c r="A31" s="10" t="s">
        <v>15</v>
      </c>
      <c r="B31" s="10">
        <v>80</v>
      </c>
      <c r="C31" s="10">
        <v>75</v>
      </c>
      <c r="D31" s="10">
        <v>30</v>
      </c>
      <c r="E31" s="10">
        <v>50</v>
      </c>
      <c r="F31" s="10">
        <v>65</v>
      </c>
      <c r="G31" s="10">
        <v>70</v>
      </c>
      <c r="H31" s="7">
        <f t="shared" si="3"/>
        <v>370</v>
      </c>
      <c r="I31" s="7">
        <f t="shared" si="1"/>
        <v>61.666666666666664</v>
      </c>
      <c r="K31" s="5"/>
      <c r="L31" s="5"/>
      <c r="M31" s="5"/>
      <c r="N31" s="5"/>
      <c r="O31" s="5"/>
      <c r="P31" s="5"/>
      <c r="Q31" s="9"/>
    </row>
    <row r="32" spans="1:17" x14ac:dyDescent="0.25">
      <c r="A32" s="10" t="s">
        <v>17</v>
      </c>
      <c r="B32" s="10">
        <v>85</v>
      </c>
      <c r="C32" s="10">
        <v>85</v>
      </c>
      <c r="D32" s="10">
        <v>85</v>
      </c>
      <c r="E32" s="10">
        <v>70</v>
      </c>
      <c r="F32" s="10">
        <v>80</v>
      </c>
      <c r="G32" s="10">
        <v>95</v>
      </c>
      <c r="H32" s="7">
        <f t="shared" si="3"/>
        <v>500</v>
      </c>
      <c r="I32" s="7">
        <f t="shared" si="1"/>
        <v>83.333333333333329</v>
      </c>
      <c r="K32" s="5"/>
      <c r="L32" s="5"/>
      <c r="M32" s="5"/>
      <c r="N32" s="5"/>
      <c r="O32" s="5"/>
      <c r="P32" s="5"/>
      <c r="Q32" s="9"/>
    </row>
    <row r="33" spans="1:17" x14ac:dyDescent="0.25">
      <c r="A33" s="10" t="s">
        <v>19</v>
      </c>
      <c r="B33" s="10">
        <v>75</v>
      </c>
      <c r="C33" s="10">
        <v>75</v>
      </c>
      <c r="D33" s="10">
        <v>85</v>
      </c>
      <c r="E33" s="10">
        <v>50</v>
      </c>
      <c r="F33" s="10">
        <v>80</v>
      </c>
      <c r="G33" s="10">
        <v>80</v>
      </c>
      <c r="H33" s="7">
        <f t="shared" si="3"/>
        <v>445</v>
      </c>
      <c r="I33" s="7">
        <f t="shared" si="1"/>
        <v>74.166666666666671</v>
      </c>
      <c r="K33" s="5"/>
      <c r="L33" s="5"/>
      <c r="M33" s="5"/>
      <c r="N33" s="5"/>
      <c r="O33" s="5"/>
      <c r="P33" s="5"/>
      <c r="Q33" s="9"/>
    </row>
    <row r="34" spans="1:17" x14ac:dyDescent="0.25">
      <c r="A34" s="10" t="s">
        <v>21</v>
      </c>
      <c r="B34" s="10">
        <v>85</v>
      </c>
      <c r="C34" s="10">
        <v>80</v>
      </c>
      <c r="D34" s="10">
        <v>80</v>
      </c>
      <c r="E34" s="10">
        <v>60</v>
      </c>
      <c r="F34" s="10">
        <v>70</v>
      </c>
      <c r="G34" s="10">
        <v>95</v>
      </c>
      <c r="H34" s="7">
        <f t="shared" si="3"/>
        <v>470</v>
      </c>
      <c r="I34" s="7">
        <f t="shared" si="1"/>
        <v>78.333333333333329</v>
      </c>
      <c r="K34" s="5"/>
      <c r="L34" s="5"/>
      <c r="M34" s="5"/>
      <c r="N34" s="5"/>
      <c r="O34" s="5"/>
      <c r="P34" s="5"/>
      <c r="Q34" s="9"/>
    </row>
    <row r="35" spans="1:17" x14ac:dyDescent="0.25">
      <c r="A35" s="10" t="s">
        <v>23</v>
      </c>
      <c r="B35" s="10">
        <v>80</v>
      </c>
      <c r="C35" s="10">
        <v>90</v>
      </c>
      <c r="D35" s="10">
        <v>95</v>
      </c>
      <c r="E35" s="10">
        <v>85</v>
      </c>
      <c r="F35" s="10">
        <v>90</v>
      </c>
      <c r="G35" s="10">
        <v>90</v>
      </c>
      <c r="H35" s="7">
        <f t="shared" si="3"/>
        <v>530</v>
      </c>
      <c r="I35" s="7">
        <f t="shared" si="1"/>
        <v>88.333333333333329</v>
      </c>
      <c r="K35" s="5"/>
      <c r="L35" s="5"/>
      <c r="M35" s="5"/>
      <c r="N35" s="5"/>
      <c r="O35" s="5"/>
      <c r="P35" s="5"/>
      <c r="Q35" s="9"/>
    </row>
    <row r="36" spans="1:17" x14ac:dyDescent="0.25">
      <c r="A36" s="10" t="s">
        <v>25</v>
      </c>
      <c r="B36" s="10">
        <v>70</v>
      </c>
      <c r="C36" s="10">
        <v>75</v>
      </c>
      <c r="D36" s="10">
        <v>85</v>
      </c>
      <c r="E36" s="10">
        <v>50</v>
      </c>
      <c r="F36" s="10">
        <v>70</v>
      </c>
      <c r="G36" s="10">
        <v>70</v>
      </c>
      <c r="H36" s="7">
        <f t="shared" si="3"/>
        <v>420</v>
      </c>
      <c r="I36" s="7">
        <f t="shared" si="1"/>
        <v>70</v>
      </c>
      <c r="K36" s="5"/>
      <c r="L36" s="5"/>
      <c r="M36" s="5"/>
      <c r="N36" s="5"/>
      <c r="O36" s="5"/>
      <c r="P36" s="5"/>
      <c r="Q36" s="9"/>
    </row>
    <row r="37" spans="1:17" x14ac:dyDescent="0.25">
      <c r="A37" s="10" t="s">
        <v>27</v>
      </c>
      <c r="B37" s="10">
        <v>80</v>
      </c>
      <c r="C37" s="10">
        <v>80</v>
      </c>
      <c r="D37" s="10">
        <v>80</v>
      </c>
      <c r="E37" s="10">
        <v>75</v>
      </c>
      <c r="F37" s="10">
        <v>85</v>
      </c>
      <c r="G37" s="10">
        <v>80</v>
      </c>
      <c r="H37" s="7">
        <f t="shared" si="3"/>
        <v>480</v>
      </c>
      <c r="I37" s="7">
        <f t="shared" si="1"/>
        <v>80</v>
      </c>
      <c r="K37" s="5"/>
      <c r="L37" s="5"/>
      <c r="M37" s="5"/>
      <c r="N37" s="5"/>
      <c r="O37" s="5"/>
      <c r="P37" s="5"/>
      <c r="Q37" s="9"/>
    </row>
    <row r="38" spans="1:17" x14ac:dyDescent="0.25">
      <c r="A38" s="10" t="s">
        <v>29</v>
      </c>
      <c r="B38" s="10">
        <v>75</v>
      </c>
      <c r="C38" s="10">
        <v>75</v>
      </c>
      <c r="D38" s="10">
        <v>80</v>
      </c>
      <c r="E38" s="10">
        <v>60</v>
      </c>
      <c r="F38" s="10">
        <v>70</v>
      </c>
      <c r="G38" s="10">
        <v>90</v>
      </c>
      <c r="H38" s="7">
        <f t="shared" si="3"/>
        <v>450</v>
      </c>
      <c r="I38" s="7">
        <f t="shared" si="1"/>
        <v>75</v>
      </c>
      <c r="K38" s="5"/>
      <c r="L38" s="5"/>
      <c r="M38" s="5"/>
      <c r="N38" s="5"/>
      <c r="O38" s="5"/>
      <c r="P38" s="5"/>
      <c r="Q38" s="9"/>
    </row>
    <row r="40" spans="1:17" x14ac:dyDescent="0.25">
      <c r="B40" s="11">
        <v>0.34899999999999998</v>
      </c>
      <c r="C40" s="11">
        <v>0.34899999999999998</v>
      </c>
      <c r="D40" s="11">
        <v>0.34899999999999998</v>
      </c>
      <c r="E40" s="11">
        <v>0.34899999999999998</v>
      </c>
      <c r="F40" s="11">
        <v>0.34899999999999998</v>
      </c>
      <c r="G40" s="11">
        <v>0.34899999999999998</v>
      </c>
      <c r="K40" s="11"/>
      <c r="L40" s="11"/>
      <c r="M40" s="11"/>
      <c r="N40" s="11"/>
      <c r="O40" s="11"/>
      <c r="P40" s="11"/>
    </row>
    <row r="41" spans="1:17" x14ac:dyDescent="0.25">
      <c r="B41" s="12">
        <f t="shared" ref="B41:G41" si="4">CORREL(B6:B38,$H$6:$H$38)</f>
        <v>0.66811210393698039</v>
      </c>
      <c r="C41" s="12">
        <f t="shared" si="4"/>
        <v>0.6577449374121197</v>
      </c>
      <c r="D41">
        <f t="shared" si="4"/>
        <v>0.82943899700440704</v>
      </c>
      <c r="E41">
        <f t="shared" si="4"/>
        <v>0.69832126055353272</v>
      </c>
      <c r="F41">
        <f t="shared" si="4"/>
        <v>0.67209471692007638</v>
      </c>
      <c r="G41" s="12">
        <f t="shared" si="4"/>
        <v>0.60976913842360081</v>
      </c>
    </row>
    <row r="42" spans="1:17" x14ac:dyDescent="0.25">
      <c r="B42" t="str">
        <f>IF(B41&lt;B40,"Tidak Valid",IF(B41&gt;B40,"Valid"))</f>
        <v>Valid</v>
      </c>
      <c r="C42" s="12" t="str">
        <f t="shared" ref="C42:G42" si="5">IF(C41&lt;C40,"Tidak Valid",IF(C41&gt;C40,"Valid"))</f>
        <v>Valid</v>
      </c>
      <c r="D42" t="str">
        <f t="shared" si="5"/>
        <v>Valid</v>
      </c>
      <c r="E42" t="str">
        <f t="shared" si="5"/>
        <v>Valid</v>
      </c>
      <c r="F42" s="12" t="str">
        <f t="shared" si="5"/>
        <v>Valid</v>
      </c>
      <c r="G42" t="str">
        <f t="shared" si="5"/>
        <v>Valid</v>
      </c>
    </row>
    <row r="44" spans="1:17" x14ac:dyDescent="0.25">
      <c r="B44">
        <f>AVERAGE(B41:G41)</f>
        <v>0.68924685904178629</v>
      </c>
    </row>
    <row r="45" spans="1:17" x14ac:dyDescent="0.25">
      <c r="C45">
        <v>0.53</v>
      </c>
    </row>
    <row r="46" spans="1:17" x14ac:dyDescent="0.25">
      <c r="C46">
        <v>0.57999999999999996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A407M-BV001T</dc:creator>
  <cp:lastModifiedBy>ASUS A407M-BV001T</cp:lastModifiedBy>
  <dcterms:created xsi:type="dcterms:W3CDTF">2023-03-16T08:22:47Z</dcterms:created>
  <dcterms:modified xsi:type="dcterms:W3CDTF">2023-06-14T23:52:10Z</dcterms:modified>
</cp:coreProperties>
</file>