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1266482366186f7/Dokumen/berkas archive/"/>
    </mc:Choice>
  </mc:AlternateContent>
  <xr:revisionPtr revIDLastSave="0" documentId="8_{8FF152FC-8186-4E19-A222-F61F06F6B464}" xr6:coauthVersionLast="47" xr6:coauthVersionMax="47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Sheet1" sheetId="10" state="hidden" r:id="rId1"/>
    <sheet name="diolah" sheetId="9" r:id="rId2"/>
    <sheet name="Internet Financial Reporting" sheetId="2" r:id="rId3"/>
    <sheet name="Fair Value" sheetId="3" r:id="rId4"/>
    <sheet name="Kepemilikan manajerial" sheetId="4" r:id="rId5"/>
    <sheet name="nilai perusahaan" sheetId="8" r:id="rId6"/>
    <sheet name="Kualitas Laba" sheetId="6" r:id="rId7"/>
  </sheets>
  <definedNames>
    <definedName name="_xlnm._FilterDatabase" localSheetId="2" hidden="1">'Internet Financial Reporting'!$A$4:$AS$117</definedName>
    <definedName name="_xlnm.Print_Area" localSheetId="2">'Internet Financial Reporting'!$A$1:$AS$117</definedName>
  </definedNames>
  <calcPr calcId="191029"/>
</workbook>
</file>

<file path=xl/calcChain.xml><?xml version="1.0" encoding="utf-8"?>
<calcChain xmlns="http://schemas.openxmlformats.org/spreadsheetml/2006/main">
  <c r="E3" i="10" l="1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2" i="10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2" i="10"/>
  <c r="D2" i="9"/>
  <c r="E2" i="9"/>
  <c r="G2" i="9"/>
  <c r="L120" i="2"/>
  <c r="L121" i="2" s="1"/>
  <c r="M120" i="2"/>
  <c r="M121" i="2" s="1"/>
  <c r="N120" i="2"/>
  <c r="N121" i="2" s="1"/>
  <c r="O120" i="2"/>
  <c r="O121" i="2" s="1"/>
  <c r="P120" i="2"/>
  <c r="P121" i="2" s="1"/>
  <c r="Q120" i="2"/>
  <c r="Q121" i="2" s="1"/>
  <c r="R120" i="2"/>
  <c r="R121" i="2" s="1"/>
  <c r="S120" i="2"/>
  <c r="S121" i="2" s="1"/>
  <c r="T120" i="2"/>
  <c r="T121" i="2" s="1"/>
  <c r="U120" i="2"/>
  <c r="U121" i="2" s="1"/>
  <c r="V120" i="2"/>
  <c r="V121" i="2" s="1"/>
  <c r="W120" i="2"/>
  <c r="W121" i="2" s="1"/>
  <c r="X120" i="2"/>
  <c r="X121" i="2" s="1"/>
  <c r="Y120" i="2"/>
  <c r="Y121" i="2" s="1"/>
  <c r="Z120" i="2"/>
  <c r="Z121" i="2" s="1"/>
  <c r="AA120" i="2"/>
  <c r="AA121" i="2" s="1"/>
  <c r="AB120" i="2"/>
  <c r="AB121" i="2" s="1"/>
  <c r="AC120" i="2"/>
  <c r="AC121" i="2" s="1"/>
  <c r="AD120" i="2"/>
  <c r="AD121" i="2" s="1"/>
  <c r="AE120" i="2"/>
  <c r="AE121" i="2" s="1"/>
  <c r="AF120" i="2"/>
  <c r="AF121" i="2" s="1"/>
  <c r="AG120" i="2"/>
  <c r="AG121" i="2" s="1"/>
  <c r="AH120" i="2"/>
  <c r="AH121" i="2" s="1"/>
  <c r="AI120" i="2"/>
  <c r="AI121" i="2" s="1"/>
  <c r="AJ120" i="2"/>
  <c r="AJ121" i="2" s="1"/>
  <c r="AK120" i="2"/>
  <c r="AK121" i="2" s="1"/>
  <c r="AL120" i="2"/>
  <c r="AL121" i="2" s="1"/>
  <c r="AM120" i="2"/>
  <c r="AM121" i="2" s="1"/>
  <c r="AN120" i="2"/>
  <c r="AN121" i="2" s="1"/>
  <c r="AO120" i="2"/>
  <c r="AO121" i="2" s="1"/>
  <c r="AP120" i="2"/>
  <c r="AP121" i="2" s="1"/>
  <c r="AQ120" i="2"/>
  <c r="AQ121" i="2" s="1"/>
  <c r="AR120" i="2"/>
  <c r="AR121" i="2" s="1"/>
  <c r="AS120" i="2"/>
  <c r="AS121" i="2" s="1"/>
  <c r="G120" i="2"/>
  <c r="G121" i="2" s="1"/>
  <c r="H120" i="2"/>
  <c r="H121" i="2" s="1"/>
  <c r="I120" i="2"/>
  <c r="I121" i="2" s="1"/>
  <c r="J120" i="2"/>
  <c r="J121" i="2" s="1"/>
  <c r="K120" i="2"/>
  <c r="K121" i="2" s="1"/>
  <c r="E120" i="2"/>
  <c r="E121" i="2" s="1"/>
  <c r="F120" i="2"/>
  <c r="F121" i="2" s="1"/>
  <c r="D120" i="2"/>
  <c r="D121" i="2" s="1"/>
  <c r="S43" i="8" l="1"/>
  <c r="S41" i="8"/>
  <c r="S39" i="8"/>
  <c r="S37" i="8"/>
  <c r="S35" i="8"/>
  <c r="S33" i="8"/>
  <c r="S31" i="8"/>
  <c r="S29" i="8"/>
  <c r="S27" i="8"/>
  <c r="S25" i="8"/>
  <c r="S23" i="8"/>
  <c r="S21" i="8"/>
  <c r="S19" i="8"/>
  <c r="S17" i="8"/>
  <c r="S15" i="8"/>
  <c r="P47" i="8"/>
  <c r="S47" i="8" s="1"/>
  <c r="P46" i="8"/>
  <c r="S46" i="8" s="1"/>
  <c r="P45" i="8"/>
  <c r="S45" i="8" s="1"/>
  <c r="P44" i="8"/>
  <c r="P43" i="8"/>
  <c r="P42" i="8"/>
  <c r="S42" i="8" s="1"/>
  <c r="P41" i="8"/>
  <c r="P40" i="8"/>
  <c r="S40" i="8" s="1"/>
  <c r="P39" i="8"/>
  <c r="P38" i="8"/>
  <c r="S38" i="8" s="1"/>
  <c r="P37" i="8"/>
  <c r="P36" i="8"/>
  <c r="S36" i="8" s="1"/>
  <c r="P35" i="8"/>
  <c r="P34" i="8"/>
  <c r="S34" i="8" s="1"/>
  <c r="P33" i="8"/>
  <c r="P32" i="8"/>
  <c r="S32" i="8" s="1"/>
  <c r="P31" i="8"/>
  <c r="P30" i="8"/>
  <c r="S30" i="8" s="1"/>
  <c r="P29" i="8"/>
  <c r="P28" i="8"/>
  <c r="S28" i="8" s="1"/>
  <c r="P27" i="8"/>
  <c r="P26" i="8"/>
  <c r="S26" i="8" s="1"/>
  <c r="P25" i="8"/>
  <c r="P24" i="8"/>
  <c r="S24" i="8" s="1"/>
  <c r="P23" i="8"/>
  <c r="P22" i="8"/>
  <c r="S22" i="8" s="1"/>
  <c r="P21" i="8"/>
  <c r="P20" i="8"/>
  <c r="S20" i="8" s="1"/>
  <c r="P19" i="8"/>
  <c r="P18" i="8"/>
  <c r="S18" i="8" s="1"/>
  <c r="P17" i="8"/>
  <c r="P16" i="8"/>
  <c r="S16" i="8" s="1"/>
  <c r="P15" i="8"/>
  <c r="S14" i="8"/>
  <c r="S12" i="8"/>
  <c r="P14" i="8"/>
  <c r="P13" i="8"/>
  <c r="S13" i="8" s="1"/>
  <c r="P12" i="8"/>
  <c r="S10" i="8"/>
  <c r="S9" i="8"/>
  <c r="P10" i="8"/>
  <c r="P11" i="8"/>
  <c r="S11" i="8" s="1"/>
  <c r="P9" i="8"/>
  <c r="S8" i="8"/>
  <c r="S5" i="8"/>
  <c r="P8" i="8"/>
  <c r="P7" i="8"/>
  <c r="S7" i="8" s="1"/>
  <c r="P5" i="8"/>
  <c r="F40" i="3" l="1"/>
  <c r="G40" i="3"/>
  <c r="H40" i="3"/>
  <c r="F5" i="3"/>
  <c r="G5" i="3"/>
  <c r="H5" i="3" s="1"/>
  <c r="F6" i="3"/>
  <c r="G6" i="3"/>
  <c r="H6" i="3" s="1"/>
  <c r="D3" i="9" s="1"/>
  <c r="F7" i="3"/>
  <c r="G7" i="3"/>
  <c r="H7" i="3" s="1"/>
  <c r="D4" i="9" s="1"/>
  <c r="F8" i="3"/>
  <c r="G8" i="3"/>
  <c r="H8" i="3" s="1"/>
  <c r="D5" i="9" s="1"/>
  <c r="F9" i="3"/>
  <c r="G9" i="3"/>
  <c r="H9" i="3" s="1"/>
  <c r="D6" i="9" s="1"/>
  <c r="F10" i="3"/>
  <c r="G10" i="3"/>
  <c r="H10" i="3" s="1"/>
  <c r="D7" i="9" s="1"/>
  <c r="F11" i="3"/>
  <c r="G11" i="3"/>
  <c r="H11" i="3" s="1"/>
  <c r="D8" i="9" s="1"/>
  <c r="F12" i="3"/>
  <c r="G12" i="3"/>
  <c r="H12" i="3" s="1"/>
  <c r="D9" i="9" s="1"/>
  <c r="F13" i="3"/>
  <c r="G13" i="3"/>
  <c r="H13" i="3" s="1"/>
  <c r="D10" i="9" s="1"/>
  <c r="F14" i="3"/>
  <c r="G14" i="3"/>
  <c r="H14" i="3" s="1"/>
  <c r="D11" i="9" s="1"/>
  <c r="F15" i="3"/>
  <c r="G15" i="3"/>
  <c r="H15" i="3" s="1"/>
  <c r="D12" i="9" s="1"/>
  <c r="F16" i="3"/>
  <c r="G16" i="3"/>
  <c r="H16" i="3" s="1"/>
  <c r="D13" i="9" s="1"/>
  <c r="F17" i="3"/>
  <c r="G17" i="3"/>
  <c r="H17" i="3" s="1"/>
  <c r="D14" i="9" s="1"/>
  <c r="F18" i="3"/>
  <c r="G18" i="3"/>
  <c r="H18" i="3" s="1"/>
  <c r="D15" i="9" s="1"/>
  <c r="F19" i="3"/>
  <c r="G19" i="3"/>
  <c r="H19" i="3" s="1"/>
  <c r="D16" i="9" s="1"/>
  <c r="F20" i="3"/>
  <c r="G20" i="3"/>
  <c r="H20" i="3" s="1"/>
  <c r="D17" i="9" s="1"/>
  <c r="F21" i="3"/>
  <c r="G21" i="3"/>
  <c r="H21" i="3" s="1"/>
  <c r="D18" i="9" s="1"/>
  <c r="F22" i="3"/>
  <c r="G22" i="3"/>
  <c r="H22" i="3" s="1"/>
  <c r="D19" i="9" s="1"/>
  <c r="F23" i="3"/>
  <c r="G23" i="3"/>
  <c r="H23" i="3" s="1"/>
  <c r="D20" i="9" s="1"/>
  <c r="F24" i="3"/>
  <c r="G24" i="3"/>
  <c r="H24" i="3" s="1"/>
  <c r="D21" i="9" s="1"/>
  <c r="F25" i="3"/>
  <c r="G25" i="3"/>
  <c r="H25" i="3" s="1"/>
  <c r="D22" i="9" s="1"/>
  <c r="F26" i="3"/>
  <c r="G26" i="3"/>
  <c r="H26" i="3" s="1"/>
  <c r="D23" i="9" s="1"/>
  <c r="F27" i="3"/>
  <c r="G27" i="3"/>
  <c r="H27" i="3" s="1"/>
  <c r="D24" i="9" s="1"/>
  <c r="F28" i="3"/>
  <c r="G28" i="3"/>
  <c r="H28" i="3" s="1"/>
  <c r="D25" i="9" s="1"/>
  <c r="F29" i="3"/>
  <c r="G29" i="3"/>
  <c r="H29" i="3" s="1"/>
  <c r="D26" i="9" s="1"/>
  <c r="F30" i="3"/>
  <c r="G30" i="3"/>
  <c r="H30" i="3" s="1"/>
  <c r="D27" i="9" s="1"/>
  <c r="F31" i="3"/>
  <c r="G31" i="3"/>
  <c r="H31" i="3" s="1"/>
  <c r="D28" i="9" s="1"/>
  <c r="F32" i="3"/>
  <c r="G32" i="3"/>
  <c r="H32" i="3" s="1"/>
  <c r="D29" i="9" s="1"/>
  <c r="F33" i="3"/>
  <c r="G33" i="3"/>
  <c r="H33" i="3" s="1"/>
  <c r="D30" i="9" s="1"/>
  <c r="F34" i="3"/>
  <c r="G34" i="3"/>
  <c r="H34" i="3" s="1"/>
  <c r="D31" i="9" s="1"/>
  <c r="F35" i="3"/>
  <c r="G35" i="3"/>
  <c r="H35" i="3" s="1"/>
  <c r="D32" i="9" s="1"/>
  <c r="F38" i="3"/>
  <c r="G38" i="3"/>
  <c r="H38" i="3" s="1"/>
  <c r="D35" i="9" s="1"/>
  <c r="F39" i="3"/>
  <c r="G39" i="3"/>
  <c r="H39" i="3" s="1"/>
  <c r="D36" i="9" s="1"/>
  <c r="D37" i="9"/>
  <c r="F41" i="3"/>
  <c r="G41" i="3"/>
  <c r="H41" i="3" s="1"/>
  <c r="D38" i="9" s="1"/>
  <c r="F42" i="3"/>
  <c r="G42" i="3"/>
  <c r="H42" i="3" s="1"/>
  <c r="D39" i="9" s="1"/>
  <c r="D40" i="9"/>
  <c r="F45" i="3"/>
  <c r="G45" i="3"/>
  <c r="H45" i="3"/>
  <c r="D42" i="9" s="1"/>
  <c r="F46" i="3"/>
  <c r="G46" i="3"/>
  <c r="H46" i="3"/>
  <c r="D43" i="9" s="1"/>
  <c r="F47" i="3"/>
  <c r="G47" i="3"/>
  <c r="H47" i="3"/>
  <c r="D44" i="9" s="1"/>
  <c r="F44" i="3"/>
  <c r="G44" i="3"/>
  <c r="H44" i="3"/>
  <c r="G36" i="3"/>
  <c r="G37" i="3"/>
  <c r="H37" i="3" s="1"/>
  <c r="D34" i="9" s="1"/>
  <c r="G43" i="3"/>
  <c r="F36" i="3"/>
  <c r="H36" i="3" s="1"/>
  <c r="D33" i="9" s="1"/>
  <c r="F37" i="3"/>
  <c r="F43" i="3"/>
  <c r="E5" i="6"/>
  <c r="E6" i="6"/>
  <c r="G3" i="9"/>
  <c r="E7" i="6"/>
  <c r="G4" i="9"/>
  <c r="E9" i="6"/>
  <c r="G5" i="9"/>
  <c r="E10" i="6"/>
  <c r="G6" i="9"/>
  <c r="E11" i="6"/>
  <c r="G7" i="9"/>
  <c r="E12" i="6"/>
  <c r="G8" i="9"/>
  <c r="E13" i="6"/>
  <c r="G9" i="9"/>
  <c r="E14" i="6"/>
  <c r="G10" i="9"/>
  <c r="E15" i="6"/>
  <c r="G11" i="9"/>
  <c r="E16" i="6"/>
  <c r="G12" i="9"/>
  <c r="E17" i="6"/>
  <c r="G13" i="9"/>
  <c r="E18" i="6"/>
  <c r="G14" i="9"/>
  <c r="E19" i="6"/>
  <c r="G15" i="9"/>
  <c r="E20" i="6"/>
  <c r="G16" i="9"/>
  <c r="E21" i="6"/>
  <c r="G17" i="9"/>
  <c r="E22" i="6"/>
  <c r="G18" i="9"/>
  <c r="E23" i="6"/>
  <c r="G19" i="9"/>
  <c r="E24" i="6"/>
  <c r="G20" i="9"/>
  <c r="E25" i="6"/>
  <c r="G21" i="9"/>
  <c r="E26" i="6"/>
  <c r="G22" i="9"/>
  <c r="E27" i="6"/>
  <c r="G23" i="9"/>
  <c r="E28" i="6"/>
  <c r="G24" i="9"/>
  <c r="E29" i="6"/>
  <c r="G25" i="9"/>
  <c r="E30" i="6"/>
  <c r="G26" i="9"/>
  <c r="E31" i="6"/>
  <c r="G27" i="9"/>
  <c r="E32" i="6"/>
  <c r="G28" i="9"/>
  <c r="E33" i="6"/>
  <c r="G29" i="9"/>
  <c r="E34" i="6"/>
  <c r="G30" i="9"/>
  <c r="E35" i="6"/>
  <c r="G31" i="9"/>
  <c r="E36" i="6"/>
  <c r="G32" i="9"/>
  <c r="E37" i="6"/>
  <c r="G33" i="9"/>
  <c r="E38" i="6"/>
  <c r="G34" i="9"/>
  <c r="E39" i="6"/>
  <c r="G35" i="9"/>
  <c r="E40" i="6"/>
  <c r="G36" i="9"/>
  <c r="E41" i="6"/>
  <c r="G37" i="9"/>
  <c r="E42" i="6"/>
  <c r="G38" i="9"/>
  <c r="E43" i="6"/>
  <c r="G39" i="9"/>
  <c r="G40" i="9"/>
  <c r="E45" i="6"/>
  <c r="G41" i="9" s="1"/>
  <c r="E46" i="6"/>
  <c r="G42" i="9" s="1"/>
  <c r="E47" i="6"/>
  <c r="G43" i="9" s="1"/>
  <c r="E7" i="8"/>
  <c r="H7" i="8" s="1"/>
  <c r="E8" i="8"/>
  <c r="H8" i="8"/>
  <c r="E9" i="8"/>
  <c r="H9" i="8" s="1"/>
  <c r="E10" i="8"/>
  <c r="H10" i="8"/>
  <c r="E11" i="8"/>
  <c r="H11" i="8" s="1"/>
  <c r="E12" i="8"/>
  <c r="H12" i="8"/>
  <c r="E13" i="8"/>
  <c r="H13" i="8" s="1"/>
  <c r="E14" i="8"/>
  <c r="H14" i="8"/>
  <c r="E15" i="8"/>
  <c r="H15" i="8" s="1"/>
  <c r="E16" i="8"/>
  <c r="H16" i="8"/>
  <c r="E17" i="8"/>
  <c r="H17" i="8" s="1"/>
  <c r="E18" i="8"/>
  <c r="H18" i="8"/>
  <c r="E19" i="8"/>
  <c r="H19" i="8" s="1"/>
  <c r="E20" i="8"/>
  <c r="H20" i="8"/>
  <c r="E21" i="8"/>
  <c r="H21" i="8" s="1"/>
  <c r="E22" i="8"/>
  <c r="H22" i="8"/>
  <c r="E23" i="8"/>
  <c r="H23" i="8" s="1"/>
  <c r="E24" i="8"/>
  <c r="H24" i="8"/>
  <c r="E25" i="8"/>
  <c r="H25" i="8" s="1"/>
  <c r="E26" i="8"/>
  <c r="H26" i="8"/>
  <c r="E27" i="8"/>
  <c r="H27" i="8" s="1"/>
  <c r="E28" i="8"/>
  <c r="H28" i="8"/>
  <c r="E29" i="8"/>
  <c r="H29" i="8" s="1"/>
  <c r="E30" i="8"/>
  <c r="H30" i="8"/>
  <c r="E31" i="8"/>
  <c r="H31" i="8" s="1"/>
  <c r="E32" i="8"/>
  <c r="H32" i="8"/>
  <c r="E33" i="8"/>
  <c r="H33" i="8" s="1"/>
  <c r="E34" i="8"/>
  <c r="H34" i="8"/>
  <c r="E35" i="8"/>
  <c r="H35" i="8" s="1"/>
  <c r="E36" i="8"/>
  <c r="H36" i="8"/>
  <c r="E37" i="8"/>
  <c r="H37" i="8" s="1"/>
  <c r="E38" i="8"/>
  <c r="H38" i="8"/>
  <c r="E39" i="8"/>
  <c r="H39" i="8" s="1"/>
  <c r="E40" i="8"/>
  <c r="H40" i="8"/>
  <c r="E41" i="8"/>
  <c r="H41" i="8" s="1"/>
  <c r="E42" i="8"/>
  <c r="H42" i="8"/>
  <c r="E43" i="8"/>
  <c r="H43" i="8" s="1"/>
  <c r="E45" i="8"/>
  <c r="H45" i="8" s="1"/>
  <c r="E46" i="8"/>
  <c r="H46" i="8"/>
  <c r="E47" i="8"/>
  <c r="H47" i="8" s="1"/>
  <c r="E5" i="4"/>
  <c r="E6" i="4"/>
  <c r="E3" i="9"/>
  <c r="E7" i="4"/>
  <c r="E4" i="9"/>
  <c r="E8" i="4"/>
  <c r="E5" i="9"/>
  <c r="E9" i="4"/>
  <c r="E6" i="9"/>
  <c r="E10" i="4"/>
  <c r="E7" i="9"/>
  <c r="E11" i="4"/>
  <c r="E8" i="9"/>
  <c r="E12" i="4"/>
  <c r="E9" i="9"/>
  <c r="E13" i="4"/>
  <c r="E10" i="9"/>
  <c r="E14" i="4"/>
  <c r="E11" i="9"/>
  <c r="E15" i="4"/>
  <c r="E12" i="9"/>
  <c r="E16" i="4"/>
  <c r="E13" i="9"/>
  <c r="E17" i="4"/>
  <c r="E14" i="9"/>
  <c r="E18" i="4"/>
  <c r="E15" i="9"/>
  <c r="E19" i="4"/>
  <c r="E16" i="9"/>
  <c r="E20" i="4"/>
  <c r="E17" i="9"/>
  <c r="E21" i="4"/>
  <c r="E18" i="9"/>
  <c r="E22" i="4"/>
  <c r="E19" i="9"/>
  <c r="E23" i="4"/>
  <c r="E20" i="9"/>
  <c r="E24" i="4"/>
  <c r="E21" i="9"/>
  <c r="E25" i="4"/>
  <c r="E22" i="9"/>
  <c r="E26" i="4"/>
  <c r="E23" i="9"/>
  <c r="E27" i="4"/>
  <c r="E24" i="9"/>
  <c r="E28" i="4"/>
  <c r="E25" i="9"/>
  <c r="E29" i="4"/>
  <c r="E26" i="9"/>
  <c r="E30" i="4"/>
  <c r="E27" i="9"/>
  <c r="E31" i="4"/>
  <c r="E28" i="9"/>
  <c r="E32" i="4"/>
  <c r="E29" i="9"/>
  <c r="E33" i="4"/>
  <c r="E30" i="9"/>
  <c r="E34" i="4"/>
  <c r="E31" i="9"/>
  <c r="E35" i="4"/>
  <c r="E32" i="9"/>
  <c r="E36" i="4"/>
  <c r="E33" i="9"/>
  <c r="E37" i="4"/>
  <c r="E34" i="9"/>
  <c r="E38" i="4"/>
  <c r="E35" i="9"/>
  <c r="E39" i="4"/>
  <c r="E36" i="9"/>
  <c r="E40" i="4"/>
  <c r="E37" i="9"/>
  <c r="E41" i="4"/>
  <c r="E38" i="9"/>
  <c r="E42" i="4"/>
  <c r="E39" i="9"/>
  <c r="E43" i="4"/>
  <c r="E40" i="9"/>
  <c r="E44" i="4"/>
  <c r="E41" i="9"/>
  <c r="E45" i="4"/>
  <c r="E42" i="9"/>
  <c r="E46" i="4"/>
  <c r="E43" i="9"/>
  <c r="E5" i="8"/>
  <c r="H5" i="8"/>
</calcChain>
</file>

<file path=xl/sharedStrings.xml><?xml version="1.0" encoding="utf-8"?>
<sst xmlns="http://schemas.openxmlformats.org/spreadsheetml/2006/main" count="255" uniqueCount="170">
  <si>
    <t>ADRO</t>
  </si>
  <si>
    <t>BIPI</t>
  </si>
  <si>
    <t>BRMS</t>
  </si>
  <si>
    <t>BSSR</t>
  </si>
  <si>
    <t>BYAN</t>
  </si>
  <si>
    <t>ENRG</t>
  </si>
  <si>
    <t>GEMS</t>
  </si>
  <si>
    <t>HRUM</t>
  </si>
  <si>
    <t>MBAP</t>
  </si>
  <si>
    <t>MDKA</t>
  </si>
  <si>
    <t>PTIS</t>
  </si>
  <si>
    <t>TBMS</t>
  </si>
  <si>
    <t>TOBA</t>
  </si>
  <si>
    <t>TPMA</t>
  </si>
  <si>
    <t xml:space="preserve">Variabel </t>
  </si>
  <si>
    <t>No</t>
  </si>
  <si>
    <t>Item yang diungkapkan pada website BUS</t>
  </si>
  <si>
    <t>Laporan posisi keuangan tahun berjalan (a)</t>
  </si>
  <si>
    <t>Laporan laba rugi komprehensif tahun berjalan (a)</t>
  </si>
  <si>
    <t>Laporan perubahan ekuitas tahun berjalan (a)</t>
  </si>
  <si>
    <t>Laporan arus kas tahun berjalan (a)</t>
  </si>
  <si>
    <t>Catatan atas laporan keuangan tahun berjalan (a)</t>
  </si>
  <si>
    <t>Laporan komitmen dan kontigensi tahun berjalan (a)</t>
  </si>
  <si>
    <t>Jumlah &amp; kualitas aset produktif serta CKPN tahun berjalan (a)</t>
  </si>
  <si>
    <t>Rasio keuangan bank tahun berjalan (a)</t>
  </si>
  <si>
    <t>Laporan distribusi bagi hasil tahun berjalan (a)</t>
  </si>
  <si>
    <t>Laporan sumber dan penyaluran dana zakat tahun berjalan (a)</t>
  </si>
  <si>
    <t>Laporan sumber dan penggunaan dana kebajikan tahun berjalan (a)</t>
  </si>
  <si>
    <t>Laporan perubahan dana investasi terikat tahun berjalan (a)</t>
  </si>
  <si>
    <t>Laporan bulanan tahun berjalan (a)</t>
  </si>
  <si>
    <t>Laporan triwulanan tahun berjalan (a)</t>
  </si>
  <si>
    <t>Laporan semesteran tahun berjalan (a)</t>
  </si>
  <si>
    <t>Laporan tahunan tahun berjalan (a)</t>
  </si>
  <si>
    <t>Laporan posisi keuangan tahun lalu (a)</t>
  </si>
  <si>
    <t>Laporan laba rugi komprehensif tahun lalu (a)</t>
  </si>
  <si>
    <t>Laporan perubahan ekuitas tahun lalu (a)</t>
  </si>
  <si>
    <t>Laporan arus kas tahun lalu (a)</t>
  </si>
  <si>
    <t>Catatan atas laporan keuangan tahun lalu (a)</t>
  </si>
  <si>
    <t>Laporan komitmen dan kontigensi tahun lalu (a)</t>
  </si>
  <si>
    <t>Perhitungan KPMM tahun lalu (a)</t>
  </si>
  <si>
    <t>Jumlah &amp; kualitas aset produktif serta CKPN tahun lalu (a)</t>
  </si>
  <si>
    <t>Rasio keuangan bank tahun lalu (a)</t>
  </si>
  <si>
    <t>Transaksi spot dan transaksi derivatif tahun lalu (a)</t>
  </si>
  <si>
    <t>Laporan distribusi bagi hasil tahun lalu (a)</t>
  </si>
  <si>
    <t>Laporan sumber dan penyaluran dana zakat tahun lalu (a)</t>
  </si>
  <si>
    <t>Laporan sumber dan penggunaan dana kebajikan tahun lalu (a)</t>
  </si>
  <si>
    <t>Laporan perubahan dana investasi terikat tahun lalu (a)</t>
  </si>
  <si>
    <t>Laporan bulanan tahun lalu (a)</t>
  </si>
  <si>
    <t>Laporan triwulanan tahun lalu (a)</t>
  </si>
  <si>
    <t>Laporan tahunan tahun lalu (a)</t>
  </si>
  <si>
    <t>Laporan auditor tahun berjalan (b)</t>
  </si>
  <si>
    <t>Laporan semesteran tahun lalu (b)</t>
  </si>
  <si>
    <t>Laporan auditor tahun lalu (b)</t>
  </si>
  <si>
    <t>Laporan keuangan berbahasa inggris (b)</t>
  </si>
  <si>
    <t>Laporan setiap bagian lini bisnis tahun berjalan (b)</t>
  </si>
  <si>
    <t>Laporan setiap bagian lini bisnis tahun lalu (b)</t>
  </si>
  <si>
    <t>Laporan setiap bagian wilayah tahun berjalan (b)</t>
  </si>
  <si>
    <t>Laporan setiap bagian wilayah tahun lalu (b)</t>
  </si>
  <si>
    <t>Laporan/analisis manajemen tahun berjalan (b)</t>
  </si>
  <si>
    <t>Basis standar laporan keuangan tahun berjalan (b)</t>
  </si>
  <si>
    <t>Tambahan atau amandemen laporan tahun berjalan (b)</t>
  </si>
  <si>
    <r>
      <t xml:space="preserve">Laporan </t>
    </r>
    <r>
      <rPr>
        <i/>
        <sz val="11"/>
        <color theme="1"/>
        <rFont val="Calibri"/>
        <family val="2"/>
        <scheme val="minor"/>
      </rPr>
      <t xml:space="preserve">Corporate Social Responsibility (CSR) </t>
    </r>
    <r>
      <rPr>
        <sz val="11"/>
        <color theme="1"/>
        <rFont val="Calibri"/>
        <family val="2"/>
        <scheme val="minor"/>
      </rPr>
      <t>(b)</t>
    </r>
  </si>
  <si>
    <t>Ringkasan laporan tahunan tahun berjalan (b)</t>
  </si>
  <si>
    <t>Halaman web berbahasa Inggris (b)</t>
  </si>
  <si>
    <t>Kebijakan akuntansi (b)</t>
  </si>
  <si>
    <t>Analisis risiko utama perusahaan (b)</t>
  </si>
  <si>
    <t>Informasi perusahaan (b)</t>
  </si>
  <si>
    <t>Laporan direksi (b)</t>
  </si>
  <si>
    <t>Anggota direksi (b)</t>
  </si>
  <si>
    <t>Ringkasan data keuangan (min. 5 thn terakhir/menyesuaikan thn berdiri) (b)</t>
  </si>
  <si>
    <t>10 pemegang saham tertinggi tahun berjalan (b)</t>
  </si>
  <si>
    <t>Ringkasan rasio utama (min. 5 thn terakhir/menyesuaikan thn berdiri) (b)</t>
  </si>
  <si>
    <t>Jalan singkat mencari informasi keuangan (b)</t>
  </si>
  <si>
    <t>Tanda tangan auditor pada laporan tahun lalu (b)</t>
  </si>
  <si>
    <t>Piagam komite audit (b)</t>
  </si>
  <si>
    <t>Penghargaan yang diterima pada tahun berjalan (b)</t>
  </si>
  <si>
    <t>Informasi pemegang saham (b)</t>
  </si>
  <si>
    <t>Alamat perusahaan (b)</t>
  </si>
  <si>
    <t>Informasi strategi perusahaan (b)</t>
  </si>
  <si>
    <t>Informasi kepemilikan saham direksi (b)</t>
  </si>
  <si>
    <r>
      <t>Disclaimer/</t>
    </r>
    <r>
      <rPr>
        <sz val="11"/>
        <color theme="1"/>
        <rFont val="Calibri"/>
        <family val="2"/>
        <scheme val="minor"/>
      </rPr>
      <t>sangkalan (b)</t>
    </r>
  </si>
  <si>
    <t>Tanda tangan CEO dalam laporan (b)</t>
  </si>
  <si>
    <t>Penjualan produk utama (b)</t>
  </si>
  <si>
    <t>Informasi rapat umum tahunan (b)</t>
  </si>
  <si>
    <t>Informasi rencana reinvestasi dividen (b)</t>
  </si>
  <si>
    <t>Kode etik dan etika bagi direksi, petugas dan karyawan (b)</t>
  </si>
  <si>
    <t>Indikator untuk menemukan informasi teknik secara cepat (b)</t>
  </si>
  <si>
    <r>
      <t xml:space="preserve">Informasi manager (min. Identitas dan </t>
    </r>
    <r>
      <rPr>
        <i/>
        <sz val="11"/>
        <color theme="1"/>
        <rFont val="Calibri"/>
        <family val="2"/>
        <scheme val="minor"/>
      </rPr>
      <t xml:space="preserve">CV </t>
    </r>
    <r>
      <rPr>
        <sz val="11"/>
        <color theme="1"/>
        <rFont val="Calibri"/>
        <family val="2"/>
        <scheme val="minor"/>
      </rPr>
      <t>eksekutif) (b)</t>
    </r>
  </si>
  <si>
    <t>Informasi proyeksi (b)</t>
  </si>
  <si>
    <t>Informasi modal intelektual (b)</t>
  </si>
  <si>
    <t>Resolusi rapat umum pemegang saham (RUPS) tahun berjalan (b)</t>
  </si>
  <si>
    <t>Riwayat harga saham (b)</t>
  </si>
  <si>
    <t>Siaran pers/berita terkini (b)</t>
  </si>
  <si>
    <t>Laporan tahunan dalam format pdf</t>
  </si>
  <si>
    <r>
      <t xml:space="preserve">Hyperlink </t>
    </r>
    <r>
      <rPr>
        <sz val="11"/>
        <color theme="1"/>
        <rFont val="Calibri"/>
        <family val="2"/>
        <scheme val="minor"/>
      </rPr>
      <t xml:space="preserve"> analisis keuangan</t>
    </r>
  </si>
  <si>
    <r>
      <t xml:space="preserve">Hyperlink </t>
    </r>
    <r>
      <rPr>
        <sz val="11"/>
        <color theme="1"/>
        <rFont val="Calibri"/>
        <family val="2"/>
        <scheme val="minor"/>
      </rPr>
      <t>dalam laporan tahunan</t>
    </r>
  </si>
  <si>
    <r>
      <t xml:space="preserve">Link menuju </t>
    </r>
    <r>
      <rPr>
        <i/>
        <sz val="11"/>
        <color theme="1"/>
        <rFont val="Calibri"/>
        <family val="2"/>
        <scheme val="minor"/>
      </rPr>
      <t>homepage</t>
    </r>
  </si>
  <si>
    <r>
      <t xml:space="preserve">Link menuju </t>
    </r>
    <r>
      <rPr>
        <i/>
        <sz val="11"/>
        <color theme="1"/>
        <rFont val="Calibri"/>
        <family val="2"/>
        <scheme val="minor"/>
      </rPr>
      <t>top homepage</t>
    </r>
  </si>
  <si>
    <t>Kemampuan mengunduh laporan</t>
  </si>
  <si>
    <r>
      <t>Link menuju situs peta/</t>
    </r>
    <r>
      <rPr>
        <i/>
        <sz val="11"/>
        <color theme="1"/>
        <rFont val="Calibri"/>
        <family val="2"/>
        <scheme val="minor"/>
      </rPr>
      <t>sitemap</t>
    </r>
  </si>
  <si>
    <t>Kontak email langsung (umpan balik) yang tersedia</t>
  </si>
  <si>
    <r>
      <t xml:space="preserve">Data keuangan dalam format </t>
    </r>
    <r>
      <rPr>
        <i/>
        <sz val="11"/>
        <color theme="1"/>
        <rFont val="Calibri"/>
        <family val="2"/>
        <scheme val="minor"/>
      </rPr>
      <t xml:space="preserve">processable </t>
    </r>
    <r>
      <rPr>
        <sz val="11"/>
        <color theme="1"/>
        <rFont val="Calibri"/>
        <family val="2"/>
        <scheme val="minor"/>
      </rPr>
      <t xml:space="preserve">(contoh: </t>
    </r>
    <r>
      <rPr>
        <i/>
        <sz val="11"/>
        <color theme="1"/>
        <rFont val="Calibri"/>
        <family val="2"/>
        <scheme val="minor"/>
      </rPr>
      <t>excel</t>
    </r>
    <r>
      <rPr>
        <sz val="11"/>
        <color theme="1"/>
        <rFont val="Calibri"/>
        <family val="2"/>
        <scheme val="minor"/>
      </rPr>
      <t>)</t>
    </r>
  </si>
  <si>
    <t>Penggunaan teknologi multimedia</t>
  </si>
  <si>
    <r>
      <t>Situs peta/</t>
    </r>
    <r>
      <rPr>
        <i/>
        <sz val="11"/>
        <color theme="1"/>
        <rFont val="Calibri"/>
        <family val="2"/>
        <scheme val="minor"/>
      </rPr>
      <t>siteup</t>
    </r>
  </si>
  <si>
    <r>
      <t xml:space="preserve">Teks </t>
    </r>
    <r>
      <rPr>
        <i/>
        <sz val="11"/>
        <color theme="1"/>
        <rFont val="Calibri"/>
        <family val="2"/>
        <scheme val="minor"/>
      </rPr>
      <t>hyperlink</t>
    </r>
  </si>
  <si>
    <r>
      <t xml:space="preserve">Hyperlink </t>
    </r>
    <r>
      <rPr>
        <sz val="11"/>
        <color theme="1"/>
        <rFont val="Calibri"/>
        <family val="2"/>
        <scheme val="minor"/>
      </rPr>
      <t>data pada sebuah situs web pihak ketiga</t>
    </r>
  </si>
  <si>
    <t>Memungkinkan mengubah format</t>
  </si>
  <si>
    <t>Format laporan dapat digunakan untuk perhitungan</t>
  </si>
  <si>
    <r>
      <t xml:space="preserve">Mesin pencari </t>
    </r>
    <r>
      <rPr>
        <i/>
        <sz val="11"/>
        <color theme="1"/>
        <rFont val="Calibri"/>
        <family val="2"/>
        <scheme val="minor"/>
      </rPr>
      <t xml:space="preserve">(search engine) </t>
    </r>
    <r>
      <rPr>
        <sz val="11"/>
        <color theme="1"/>
        <rFont val="Calibri"/>
        <family val="2"/>
        <scheme val="minor"/>
      </rPr>
      <t>internal</t>
    </r>
  </si>
  <si>
    <t>Batasan jelas untuk laporan tahunan</t>
  </si>
  <si>
    <t>Laporan tahunan dalam format html</t>
  </si>
  <si>
    <r>
      <t xml:space="preserve">Menu </t>
    </r>
    <r>
      <rPr>
        <i/>
        <sz val="11"/>
        <color theme="1"/>
        <rFont val="Calibri"/>
        <family val="2"/>
        <scheme val="minor"/>
      </rPr>
      <t>pull-down</t>
    </r>
  </si>
  <si>
    <r>
      <t xml:space="preserve">Tanggal terakhir pembaharuan </t>
    </r>
    <r>
      <rPr>
        <i/>
        <sz val="11"/>
        <color theme="1"/>
        <rFont val="Calibri"/>
        <family val="2"/>
        <scheme val="minor"/>
      </rPr>
      <t>website</t>
    </r>
  </si>
  <si>
    <r>
      <t xml:space="preserve">Tahun terakhir pembaharuan </t>
    </r>
    <r>
      <rPr>
        <i/>
        <sz val="11"/>
        <color theme="1"/>
        <rFont val="Calibri"/>
        <family val="2"/>
        <scheme val="minor"/>
      </rPr>
      <t>website</t>
    </r>
  </si>
  <si>
    <t>Harga saham terbaru (saat ini)</t>
  </si>
  <si>
    <t>Waktu pembaharuan khusus untuk data harga saham</t>
  </si>
  <si>
    <t>Frekuensi pembaharuan laporan keuangan</t>
  </si>
  <si>
    <t>Kalender kegiatan keuangan pada masa depan</t>
  </si>
  <si>
    <t>Opsi pendaftaran email untuk pemberitahuan berita/siaran terkini, dll</t>
  </si>
  <si>
    <r>
      <t xml:space="preserve">Informasi mengenai waktu untuk mendapat respon pertanyaan melalui email dan pertanyaan </t>
    </r>
    <r>
      <rPr>
        <i/>
        <sz val="11"/>
        <color theme="1"/>
        <rFont val="Calibri"/>
        <family val="2"/>
        <scheme val="minor"/>
      </rPr>
      <t>online</t>
    </r>
  </si>
  <si>
    <t>Salinan berita peraturan terbaru</t>
  </si>
  <si>
    <t>Laporan keuangan interim terbaru</t>
  </si>
  <si>
    <r>
      <t>Isi (</t>
    </r>
    <r>
      <rPr>
        <b/>
        <i/>
        <sz val="11"/>
        <color theme="1"/>
        <rFont val="Calibri"/>
        <family val="2"/>
        <scheme val="minor"/>
      </rPr>
      <t>content</t>
    </r>
    <r>
      <rPr>
        <b/>
        <sz val="11"/>
        <color theme="1"/>
        <rFont val="Calibri"/>
        <family val="2"/>
        <scheme val="minor"/>
      </rPr>
      <t>) OJK, 2015; (b) Khan &amp; Ismail,2011</t>
    </r>
  </si>
  <si>
    <r>
      <t xml:space="preserve">Tampilan </t>
    </r>
    <r>
      <rPr>
        <b/>
        <i/>
        <sz val="11"/>
        <color theme="1"/>
        <rFont val="Calibri"/>
        <family val="2"/>
        <scheme val="minor"/>
      </rPr>
      <t>(presentation)</t>
    </r>
    <r>
      <rPr>
        <b/>
        <sz val="11"/>
        <color theme="1"/>
        <rFont val="Calibri"/>
        <family val="2"/>
        <scheme val="minor"/>
      </rPr>
      <t>(Khan&amp;Ismail, 2011)</t>
    </r>
  </si>
  <si>
    <r>
      <t xml:space="preserve">Ketepatwaktuan </t>
    </r>
    <r>
      <rPr>
        <b/>
        <i/>
        <sz val="11"/>
        <color theme="1"/>
        <rFont val="Calibri"/>
        <family val="2"/>
        <scheme val="minor"/>
      </rPr>
      <t xml:space="preserve">(timeliness) </t>
    </r>
    <r>
      <rPr>
        <b/>
        <sz val="11"/>
        <color theme="1"/>
        <rFont val="Calibri"/>
        <family val="2"/>
        <scheme val="minor"/>
      </rPr>
      <t>(Abdelsalam &amp; EI-Masry, 2008)</t>
    </r>
  </si>
  <si>
    <t>Internet Financial Reporting (IFR)</t>
  </si>
  <si>
    <t>Perusahaan Pertambangan tahun 2019 - 2021</t>
  </si>
  <si>
    <t>Perhitungan KPMM (kewajiban penyediaan modal minimum) tahun berjalan (a)</t>
  </si>
  <si>
    <t>Transaksi spot dan transaksi derivatif tahun berjalan (a)</t>
  </si>
  <si>
    <t>Nama Perusahaan</t>
  </si>
  <si>
    <t>Tahun</t>
  </si>
  <si>
    <t>Jumlah saham yang beredar</t>
  </si>
  <si>
    <t>Hasil Kepemilikan Institusional</t>
  </si>
  <si>
    <t>Jumlah Saham Institusional</t>
  </si>
  <si>
    <t>Indikator</t>
  </si>
  <si>
    <t>Kepemilikan Institusional = Jumlah saham institusional / jumlah saham yang beredar</t>
  </si>
  <si>
    <t>Harga saham penutupan akhir tahun</t>
  </si>
  <si>
    <t>Nama perusahaan</t>
  </si>
  <si>
    <t>Total Aset</t>
  </si>
  <si>
    <t>Hasil Tobins'Q</t>
  </si>
  <si>
    <t>MVE (Nilai pasar ekuitas)</t>
  </si>
  <si>
    <t>Debt (total hutang)</t>
  </si>
  <si>
    <t>Tobin's Q = (MVE + D) / TA</t>
  </si>
  <si>
    <t xml:space="preserve">Nilai Perusahaan </t>
  </si>
  <si>
    <t xml:space="preserve">Perusahaan Pertambangan yang terdaftar di BEI 2019-2021 </t>
  </si>
  <si>
    <t>Kepemilikan Institusional</t>
  </si>
  <si>
    <t>Prinsip/pedoman perusahaan (b)</t>
  </si>
  <si>
    <t>Arus kas operasi</t>
  </si>
  <si>
    <t>Laba bersih sebelum pajak</t>
  </si>
  <si>
    <t>QR</t>
  </si>
  <si>
    <t>QR = Arus kas operasi / laba bersih sebelum pajak</t>
  </si>
  <si>
    <t>Kualitas Laba</t>
  </si>
  <si>
    <t>Informasi dividen (b)</t>
  </si>
  <si>
    <r>
      <t xml:space="preserve">Waktu memuat </t>
    </r>
    <r>
      <rPr>
        <i/>
        <sz val="11"/>
        <color theme="1"/>
        <rFont val="Calibri"/>
        <family val="2"/>
        <scheme val="minor"/>
      </rPr>
      <t xml:space="preserve">website </t>
    </r>
    <r>
      <rPr>
        <sz val="11"/>
        <color theme="1"/>
        <rFont val="Calibri"/>
        <family val="2"/>
        <scheme val="minor"/>
      </rPr>
      <t>dibawah 10 detik</t>
    </r>
  </si>
  <si>
    <r>
      <t xml:space="preserve">Webcast </t>
    </r>
    <r>
      <rPr>
        <sz val="11"/>
        <color theme="1"/>
        <rFont val="Calibri"/>
        <family val="2"/>
        <scheme val="minor"/>
      </rPr>
      <t xml:space="preserve">(siaran melalui </t>
    </r>
    <r>
      <rPr>
        <i/>
        <sz val="11"/>
        <color theme="1"/>
        <rFont val="Calibri"/>
        <family val="2"/>
        <scheme val="minor"/>
      </rPr>
      <t>website</t>
    </r>
    <r>
      <rPr>
        <sz val="11"/>
        <color theme="1"/>
        <rFont val="Calibri"/>
        <family val="2"/>
        <scheme val="minor"/>
      </rPr>
      <t>)</t>
    </r>
  </si>
  <si>
    <t>Informasi tahun berjalan dapat dibedakan dengan tahun lalu (b)</t>
  </si>
  <si>
    <t>Total penghasilan komprehensif</t>
  </si>
  <si>
    <t>laba tahun berjalan</t>
  </si>
  <si>
    <t>Kepentingan relatif keuntungan dan kerugian nilai wajar melalui laba bersih</t>
  </si>
  <si>
    <t>X1</t>
  </si>
  <si>
    <t>X2</t>
  </si>
  <si>
    <t>X3</t>
  </si>
  <si>
    <t>Z</t>
  </si>
  <si>
    <t>Y</t>
  </si>
  <si>
    <t xml:space="preserve">Indikator </t>
  </si>
  <si>
    <t>abs(FFVLi,t)</t>
  </si>
  <si>
    <t>abs(Hlit)</t>
  </si>
  <si>
    <t>absrelFVLi,t = abs(FFVLi,t) / [abs(FFVLi,t)abs(Hlit)]</t>
  </si>
  <si>
    <t>Fair Value</t>
  </si>
  <si>
    <t>Perusahaan Pertambangan yang terdaftar di BEI 2019 - 2021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</si>
</sst>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52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2" fillId="0" borderId="4" xfId="0" applyFont="1" applyBorder="1"/>
    <xf numFmtId="0" fontId="0" fillId="0" borderId="2" xfId="0" applyBorder="1"/>
    <xf numFmtId="0" fontId="0" fillId="3" borderId="1" xfId="0" applyFill="1" applyBorder="1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/>
    </xf>
    <xf numFmtId="3" fontId="0" fillId="0" borderId="1" xfId="0" applyNumberFormat="1" applyBorder="1"/>
    <xf numFmtId="2" fontId="0" fillId="0" borderId="1" xfId="0" applyNumberFormat="1" applyBorder="1"/>
    <xf numFmtId="2" fontId="1" fillId="0" borderId="1" xfId="0" applyNumberFormat="1" applyFont="1" applyBorder="1" applyAlignment="1">
      <alignment horizontal="center"/>
    </xf>
    <xf numFmtId="165" fontId="0" fillId="0" borderId="0" xfId="2" applyFont="1"/>
    <xf numFmtId="166" fontId="1" fillId="0" borderId="1" xfId="2" applyNumberFormat="1" applyFont="1" applyBorder="1" applyAlignment="1">
      <alignment horizontal="center"/>
    </xf>
    <xf numFmtId="166" fontId="0" fillId="0" borderId="1" xfId="2" applyNumberFormat="1" applyFont="1" applyBorder="1"/>
    <xf numFmtId="166" fontId="0" fillId="0" borderId="1" xfId="2" applyNumberFormat="1" applyFont="1" applyBorder="1" applyAlignment="1">
      <alignment horizontal="right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right"/>
    </xf>
    <xf numFmtId="166" fontId="5" fillId="0" borderId="1" xfId="2" applyNumberFormat="1" applyFont="1" applyBorder="1" applyAlignment="1">
      <alignment horizontal="right"/>
    </xf>
    <xf numFmtId="166" fontId="0" fillId="0" borderId="0" xfId="2" applyNumberFormat="1" applyFont="1" applyAlignment="1">
      <alignment horizontal="right"/>
    </xf>
    <xf numFmtId="166" fontId="0" fillId="0" borderId="1" xfId="2" applyNumberFormat="1" applyFont="1" applyBorder="1" applyAlignment="1">
      <alignment horizontal="center"/>
    </xf>
    <xf numFmtId="166" fontId="0" fillId="0" borderId="1" xfId="2" applyNumberFormat="1" applyFont="1" applyBorder="1" applyAlignment="1"/>
    <xf numFmtId="166" fontId="0" fillId="0" borderId="0" xfId="2" applyNumberFormat="1" applyFont="1" applyAlignment="1">
      <alignment horizontal="center"/>
    </xf>
    <xf numFmtId="0" fontId="1" fillId="0" borderId="1" xfId="1" applyNumberFormat="1" applyFont="1" applyBorder="1" applyAlignment="1"/>
    <xf numFmtId="3" fontId="0" fillId="0" borderId="1" xfId="1" applyNumberFormat="1" applyFont="1" applyBorder="1" applyAlignment="1"/>
    <xf numFmtId="3" fontId="4" fillId="0" borderId="1" xfId="1" applyNumberFormat="1" applyFont="1" applyBorder="1" applyAlignment="1"/>
    <xf numFmtId="0" fontId="0" fillId="0" borderId="0" xfId="1" applyNumberFormat="1" applyFont="1" applyAlignment="1"/>
    <xf numFmtId="0" fontId="1" fillId="4" borderId="0" xfId="0" applyFont="1" applyFill="1"/>
    <xf numFmtId="0" fontId="1" fillId="4" borderId="1" xfId="0" applyFont="1" applyFill="1" applyBorder="1" applyAlignment="1">
      <alignment horizontal="center"/>
    </xf>
    <xf numFmtId="3" fontId="0" fillId="0" borderId="0" xfId="0" applyNumberFormat="1"/>
    <xf numFmtId="2" fontId="0" fillId="0" borderId="1" xfId="2" applyNumberFormat="1" applyFont="1" applyBorder="1"/>
    <xf numFmtId="167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BBD4B-D5A9-44C6-9B93-25E659BBB52F}">
  <dimension ref="A1:E43"/>
  <sheetViews>
    <sheetView workbookViewId="0">
      <selection activeCell="B12" sqref="B12"/>
    </sheetView>
  </sheetViews>
  <sheetFormatPr defaultRowHeight="14.4" x14ac:dyDescent="0.3"/>
  <cols>
    <col min="1" max="1" width="12.5546875" customWidth="1"/>
    <col min="2" max="2" width="17.21875" customWidth="1"/>
    <col min="3" max="3" width="20.6640625" customWidth="1"/>
    <col min="4" max="4" width="21.21875" customWidth="1"/>
    <col min="5" max="5" width="16.77734375" customWidth="1"/>
  </cols>
  <sheetData>
    <row r="1" spans="1:5" x14ac:dyDescent="0.3">
      <c r="A1" s="3" t="s">
        <v>159</v>
      </c>
      <c r="B1" s="3" t="s">
        <v>160</v>
      </c>
      <c r="C1" s="3" t="s">
        <v>161</v>
      </c>
      <c r="D1" s="35" t="s">
        <v>163</v>
      </c>
      <c r="E1" s="3" t="s">
        <v>162</v>
      </c>
    </row>
    <row r="2" spans="1:5" x14ac:dyDescent="0.3">
      <c r="A2" s="4">
        <v>0.5535714285714286</v>
      </c>
      <c r="B2" s="4">
        <f>diolah!D2</f>
        <v>6.5418090031769974E-2</v>
      </c>
      <c r="C2" s="34">
        <f>diolah!E2</f>
        <v>0.43911217989941964</v>
      </c>
      <c r="D2" s="33">
        <v>6550445.790896765</v>
      </c>
      <c r="E2" s="4">
        <f>diolah!G2</f>
        <v>1.3917141933810042</v>
      </c>
    </row>
    <row r="3" spans="1:5" x14ac:dyDescent="0.3">
      <c r="A3" s="4">
        <v>0.5535714285714286</v>
      </c>
      <c r="B3" s="4">
        <f>diolah!D3</f>
        <v>8.050219235986247E-3</v>
      </c>
      <c r="C3" s="34">
        <f>diolah!E3</f>
        <v>0.43911217989941964</v>
      </c>
      <c r="D3" s="33">
        <v>7167508.428158856</v>
      </c>
      <c r="E3" s="4">
        <f>diolah!G3</f>
        <v>3.3147930592127475</v>
      </c>
    </row>
    <row r="4" spans="1:5" x14ac:dyDescent="0.3">
      <c r="A4" s="4">
        <v>0.5535714285714286</v>
      </c>
      <c r="B4" s="4">
        <f>diolah!D4</f>
        <v>6.9639789498859114E-2</v>
      </c>
      <c r="C4" s="34">
        <f>diolah!E4</f>
        <v>0.43911217989941964</v>
      </c>
      <c r="D4" s="33">
        <v>9485834.2852267362</v>
      </c>
      <c r="E4" s="4">
        <f>diolah!G4</f>
        <v>0.9664128064505928</v>
      </c>
    </row>
    <row r="5" spans="1:5" x14ac:dyDescent="0.3">
      <c r="A5" s="4">
        <v>0.60714285714285698</v>
      </c>
      <c r="B5" s="4">
        <f>diolah!D5</f>
        <v>2.2427920802923832E-2</v>
      </c>
      <c r="C5" s="34">
        <f>diolah!E5</f>
        <v>0.55488586831136233</v>
      </c>
      <c r="D5" s="33">
        <v>1783.3679393381271</v>
      </c>
      <c r="E5" s="4">
        <f>diolah!G5</f>
        <v>0.20962428071603634</v>
      </c>
    </row>
    <row r="6" spans="1:5" x14ac:dyDescent="0.3">
      <c r="A6" s="4">
        <v>0.6071428571428571</v>
      </c>
      <c r="B6" s="4">
        <f>diolah!D6</f>
        <v>7.818961325077825E-3</v>
      </c>
      <c r="C6" s="34">
        <f>diolah!E6</f>
        <v>0.55488586831136233</v>
      </c>
      <c r="D6" s="33">
        <v>1663.7907142305494</v>
      </c>
      <c r="E6" s="4">
        <f>diolah!G6</f>
        <v>0.5855252623299031</v>
      </c>
    </row>
    <row r="7" spans="1:5" x14ac:dyDescent="0.3">
      <c r="A7" s="4">
        <v>0.6071428571428571</v>
      </c>
      <c r="B7" s="4">
        <f>diolah!D7</f>
        <v>5.1184578330511314E-3</v>
      </c>
      <c r="C7" s="34">
        <f>diolah!E7</f>
        <v>0.38429044538658286</v>
      </c>
      <c r="D7" s="33">
        <v>2344.1558712023616</v>
      </c>
      <c r="E7" s="4">
        <f>diolah!G7</f>
        <v>0.51606474827352677</v>
      </c>
    </row>
    <row r="8" spans="1:5" x14ac:dyDescent="0.3">
      <c r="A8" s="4">
        <v>0.5535714285714286</v>
      </c>
      <c r="B8" s="4">
        <f>diolah!D8</f>
        <v>0.1710703907964182</v>
      </c>
      <c r="C8" s="34">
        <f>diolah!E8</f>
        <v>0.87665776830513054</v>
      </c>
      <c r="D8" s="33">
        <v>5008.950466944113</v>
      </c>
      <c r="E8" s="4">
        <f>diolah!G8</f>
        <v>2.2507935294514705</v>
      </c>
    </row>
    <row r="9" spans="1:5" x14ac:dyDescent="0.3">
      <c r="A9" s="4">
        <v>0.5535714285714286</v>
      </c>
      <c r="B9" s="4">
        <f>diolah!D9</f>
        <v>0</v>
      </c>
      <c r="C9" s="34">
        <f>diolah!E9</f>
        <v>0.68645763546057459</v>
      </c>
      <c r="D9" s="33">
        <v>10020.933307310994</v>
      </c>
      <c r="E9" s="4">
        <f>diolah!G9</f>
        <v>0.26760366070976371</v>
      </c>
    </row>
    <row r="10" spans="1:5" x14ac:dyDescent="0.3">
      <c r="A10" s="4">
        <v>0.5535714285714286</v>
      </c>
      <c r="B10" s="4">
        <f>diolah!D10</f>
        <v>4.5077383000839254E-3</v>
      </c>
      <c r="C10" s="34">
        <f>diolah!E10</f>
        <v>0.69391647606499707</v>
      </c>
      <c r="D10" s="33">
        <v>15275.873911618277</v>
      </c>
      <c r="E10" s="4">
        <f>diolah!G10</f>
        <v>2.7192605853856775E-2</v>
      </c>
    </row>
    <row r="11" spans="1:5" x14ac:dyDescent="0.3">
      <c r="A11" s="4">
        <v>0.5535714285714286</v>
      </c>
      <c r="B11" s="4">
        <f>diolah!D11</f>
        <v>4.6946484572046822E-3</v>
      </c>
      <c r="C11" s="34">
        <f>diolah!E11</f>
        <v>0.90741172329447739</v>
      </c>
      <c r="D11" s="33">
        <v>19.317003964523487</v>
      </c>
      <c r="E11" s="4">
        <f>diolah!G11</f>
        <v>0.86006005064027169</v>
      </c>
    </row>
    <row r="12" spans="1:5" x14ac:dyDescent="0.3">
      <c r="A12" s="4">
        <v>0.5535714285714286</v>
      </c>
      <c r="B12" s="4">
        <f>diolah!D12</f>
        <v>4.1063530599943273E-3</v>
      </c>
      <c r="C12" s="34">
        <f>diolah!E12</f>
        <v>0.90741172329447739</v>
      </c>
      <c r="D12" s="33">
        <v>17.118063044499308</v>
      </c>
      <c r="E12" s="4">
        <f>diolah!G12</f>
        <v>0.92024716660023098</v>
      </c>
    </row>
    <row r="13" spans="1:5" x14ac:dyDescent="0.3">
      <c r="A13" s="4">
        <v>0.5535714285714286</v>
      </c>
      <c r="B13" s="4">
        <f>diolah!D13</f>
        <v>4.5338778165477295E-4</v>
      </c>
      <c r="C13" s="34">
        <f>diolah!E13</f>
        <v>0.90741172329447739</v>
      </c>
      <c r="D13" s="33">
        <v>25.002883052780252</v>
      </c>
      <c r="E13" s="4">
        <f>diolah!G13</f>
        <v>0.89818512925880667</v>
      </c>
    </row>
    <row r="14" spans="1:5" x14ac:dyDescent="0.3">
      <c r="A14" s="4">
        <v>0.6071428571428571</v>
      </c>
      <c r="B14" s="4">
        <f>diolah!D14</f>
        <v>0.1309890257760731</v>
      </c>
      <c r="C14" s="34">
        <f>diolah!E14</f>
        <v>0.10000139499993024</v>
      </c>
      <c r="D14" s="33">
        <v>41470.264239865341</v>
      </c>
      <c r="E14" s="4">
        <f>diolah!G14</f>
        <v>0.15876971120804445</v>
      </c>
    </row>
    <row r="15" spans="1:5" x14ac:dyDescent="0.3">
      <c r="A15" s="4">
        <v>0.6071428571428571</v>
      </c>
      <c r="B15" s="4">
        <f>diolah!D15</f>
        <v>2.0945705518613824E-2</v>
      </c>
      <c r="C15" s="34">
        <f>diolah!E15</f>
        <v>0.10000139499993024</v>
      </c>
      <c r="D15" s="33">
        <v>31847.439153624437</v>
      </c>
      <c r="E15" s="4">
        <f>diolah!G15</f>
        <v>0.84609667180482928</v>
      </c>
    </row>
    <row r="16" spans="1:5" x14ac:dyDescent="0.3">
      <c r="A16" s="4">
        <v>0.6071428571428571</v>
      </c>
      <c r="B16" s="4">
        <f>diolah!D16</f>
        <v>5.6676337835086389E-2</v>
      </c>
      <c r="C16" s="34">
        <f>diolah!E16</f>
        <v>0.10000139499993024</v>
      </c>
      <c r="D16" s="33">
        <v>36980.780076889954</v>
      </c>
      <c r="E16" s="4">
        <f>diolah!G16</f>
        <v>0.92781721279933083</v>
      </c>
    </row>
    <row r="17" spans="1:5" x14ac:dyDescent="0.3">
      <c r="A17" s="4">
        <v>0.5535714285714286</v>
      </c>
      <c r="B17" s="4">
        <f>diolah!D17</f>
        <v>0</v>
      </c>
      <c r="C17" s="34">
        <f>diolah!E17</f>
        <v>0.87856113896441124</v>
      </c>
      <c r="D17" s="33">
        <v>2905375.82797137</v>
      </c>
      <c r="E17" s="4">
        <f>diolah!G17</f>
        <v>1.404030704223348</v>
      </c>
    </row>
    <row r="18" spans="1:5" x14ac:dyDescent="0.3">
      <c r="A18" s="4">
        <v>0.5535714285714286</v>
      </c>
      <c r="B18" s="4">
        <f>diolah!D18</f>
        <v>0</v>
      </c>
      <c r="C18" s="34">
        <f>diolah!E18</f>
        <v>0.87856113896441124</v>
      </c>
      <c r="D18" s="33">
        <v>1899202.6352128326</v>
      </c>
      <c r="E18" s="4">
        <f>diolah!G18</f>
        <v>1.3678786646590506</v>
      </c>
    </row>
    <row r="19" spans="1:5" x14ac:dyDescent="0.3">
      <c r="A19" s="4">
        <v>0.5535714285714286</v>
      </c>
      <c r="B19" s="4">
        <f>diolah!D19</f>
        <v>0.2277594486784015</v>
      </c>
      <c r="C19" s="34">
        <f>diolah!E19</f>
        <v>0.87856113896441124</v>
      </c>
      <c r="D19" s="33">
        <v>3231310.6703501195</v>
      </c>
      <c r="E19" s="4">
        <f>diolah!G19</f>
        <v>0.60663471680365166</v>
      </c>
    </row>
    <row r="20" spans="1:5" x14ac:dyDescent="0.3">
      <c r="A20" s="4">
        <v>0.5535714285714286</v>
      </c>
      <c r="B20" s="4">
        <f>diolah!D20</f>
        <v>0</v>
      </c>
      <c r="C20" s="34">
        <f>diolah!E20</f>
        <v>0.97051001529489989</v>
      </c>
      <c r="D20" s="33">
        <v>192150033.20657408</v>
      </c>
      <c r="E20" s="4">
        <f>diolah!G20</f>
        <v>5.1111033640701224</v>
      </c>
    </row>
    <row r="21" spans="1:5" x14ac:dyDescent="0.3">
      <c r="A21" s="4">
        <v>0.5535714285714286</v>
      </c>
      <c r="B21" s="4">
        <f>diolah!D21</f>
        <v>1.9725516313944648E-3</v>
      </c>
      <c r="C21" s="34">
        <f>diolah!E21</f>
        <v>0.97051001529489989</v>
      </c>
      <c r="D21" s="33">
        <v>184338595.54180798</v>
      </c>
      <c r="E21" s="4">
        <f>diolah!G21</f>
        <v>4.0693934176722055E-2</v>
      </c>
    </row>
    <row r="22" spans="1:5" x14ac:dyDescent="0.3">
      <c r="A22" s="4">
        <v>0.5535714285714286</v>
      </c>
      <c r="B22" s="4">
        <f>diolah!D22</f>
        <v>2.6640934351496765E-3</v>
      </c>
      <c r="C22" s="34">
        <f>diolah!E22</f>
        <v>0.92500001529999987</v>
      </c>
      <c r="D22" s="33">
        <v>564089434.65580261</v>
      </c>
      <c r="E22" s="4">
        <f>diolah!G22</f>
        <v>0.27760752267105315</v>
      </c>
    </row>
    <row r="23" spans="1:5" x14ac:dyDescent="0.3">
      <c r="A23" s="4">
        <v>0.5535714285714286</v>
      </c>
      <c r="B23" s="4">
        <f>diolah!D23</f>
        <v>6.4599043393471889E-2</v>
      </c>
      <c r="C23" s="34">
        <f>diolah!E23</f>
        <v>0.7917518734141632</v>
      </c>
      <c r="D23" s="33">
        <v>7983.9154762195958</v>
      </c>
      <c r="E23" s="4">
        <f>diolah!G23</f>
        <v>0.92094282421556672</v>
      </c>
    </row>
    <row r="24" spans="1:5" x14ac:dyDescent="0.3">
      <c r="A24" s="4">
        <v>0.5535714285714286</v>
      </c>
      <c r="B24" s="4">
        <f>diolah!D24</f>
        <v>1.1048505933135924E-3</v>
      </c>
      <c r="C24" s="34">
        <f>diolah!E24</f>
        <v>0.79884554782106953</v>
      </c>
      <c r="D24" s="33">
        <v>16155.595959088339</v>
      </c>
      <c r="E24" s="4">
        <f>diolah!G24</f>
        <v>4.3656161192042804</v>
      </c>
    </row>
    <row r="25" spans="1:5" x14ac:dyDescent="0.3">
      <c r="A25" s="4">
        <v>0.5535714285714286</v>
      </c>
      <c r="B25" s="4">
        <f>diolah!D25</f>
        <v>8.2765007220822577E-3</v>
      </c>
      <c r="C25" s="34">
        <f>diolah!E25</f>
        <v>0.79884554782106953</v>
      </c>
      <c r="D25" s="33">
        <v>31916.774617462885</v>
      </c>
      <c r="E25" s="4">
        <f>diolah!G25</f>
        <v>1.107265160845349</v>
      </c>
    </row>
    <row r="26" spans="1:5" x14ac:dyDescent="0.3">
      <c r="A26" s="4">
        <v>0.5535714285714286</v>
      </c>
      <c r="B26" s="4">
        <f>diolah!D26</f>
        <v>6.0970216782079874E-3</v>
      </c>
      <c r="C26" s="34">
        <f>diolah!E26</f>
        <v>0.89999999608888637</v>
      </c>
      <c r="D26" s="33">
        <v>22266.49342596082</v>
      </c>
      <c r="E26" s="4">
        <f>diolah!G26</f>
        <v>1.07064678745062</v>
      </c>
    </row>
    <row r="27" spans="1:5" x14ac:dyDescent="0.3">
      <c r="A27" s="4">
        <v>0.5535714285714286</v>
      </c>
      <c r="B27" s="4">
        <f>diolah!D27</f>
        <v>5.453065489866819E-3</v>
      </c>
      <c r="C27" s="34">
        <f>diolah!E27</f>
        <v>0.89999999608888637</v>
      </c>
      <c r="D27" s="33">
        <v>18142.270849490713</v>
      </c>
      <c r="E27" s="4">
        <f>diolah!G27</f>
        <v>1.1937881967566832</v>
      </c>
    </row>
    <row r="28" spans="1:5" x14ac:dyDescent="0.3">
      <c r="A28" s="4">
        <v>0.5535714285714286</v>
      </c>
      <c r="B28" s="4">
        <f>diolah!D28</f>
        <v>1.6642838457970133E-3</v>
      </c>
      <c r="C28" s="34">
        <f>diolah!E28</f>
        <v>0.89999999608888637</v>
      </c>
      <c r="D28" s="33">
        <v>17095.904622675269</v>
      </c>
      <c r="E28" s="4">
        <f>diolah!G28</f>
        <v>0.8322234183469972</v>
      </c>
    </row>
    <row r="29" spans="1:5" x14ac:dyDescent="0.3">
      <c r="A29" s="4">
        <v>0.6071428571428571</v>
      </c>
      <c r="B29" s="4">
        <f>diolah!D29</f>
        <v>4.1613674877193842E-2</v>
      </c>
      <c r="C29" s="34">
        <f>diolah!E29</f>
        <v>0.40370307891827001</v>
      </c>
      <c r="D29" s="33">
        <v>2463248850.9009671</v>
      </c>
      <c r="E29" s="4">
        <f>diolah!G29</f>
        <v>1.137228763131096</v>
      </c>
    </row>
    <row r="30" spans="1:5" x14ac:dyDescent="0.3">
      <c r="A30" s="4">
        <v>0.6071428571428571</v>
      </c>
      <c r="B30" s="4">
        <f>diolah!D30</f>
        <v>1.0859023685120732</v>
      </c>
      <c r="C30" s="34">
        <f>diolah!E30</f>
        <v>0.38933681033366058</v>
      </c>
      <c r="D30" s="33">
        <v>5724090760.8821001</v>
      </c>
      <c r="E30" s="4">
        <f>diolah!G30</f>
        <v>2.1344791584025669</v>
      </c>
    </row>
    <row r="31" spans="1:5" x14ac:dyDescent="0.3">
      <c r="A31" s="4">
        <v>0.6071428571428571</v>
      </c>
      <c r="B31" s="4">
        <f>diolah!D31</f>
        <v>3.4703295913354977E-2</v>
      </c>
      <c r="C31" s="34">
        <f>diolah!E31</f>
        <v>0.37221541217883719</v>
      </c>
      <c r="D31" s="33">
        <v>6968549169.039731</v>
      </c>
      <c r="E31" s="4">
        <f>diolah!G31</f>
        <v>2.3428822065522006</v>
      </c>
    </row>
    <row r="32" spans="1:5" x14ac:dyDescent="0.3">
      <c r="A32" s="4">
        <v>0.5535714285714286</v>
      </c>
      <c r="B32" s="4">
        <f>diolah!D32</f>
        <v>1.9479369576766426E-2</v>
      </c>
      <c r="C32" s="34">
        <f>diolah!E32</f>
        <v>0.81823644639165716</v>
      </c>
      <c r="D32" s="33">
        <v>2955.8845759634587</v>
      </c>
      <c r="E32" s="4">
        <f>diolah!G32</f>
        <v>14.877845499959417</v>
      </c>
    </row>
    <row r="33" spans="1:5" x14ac:dyDescent="0.3">
      <c r="A33" s="4">
        <v>0.5535714285714286</v>
      </c>
      <c r="B33" s="4">
        <f>diolah!D33</f>
        <v>5.1266298896690072</v>
      </c>
      <c r="C33" s="34">
        <f>diolah!E33</f>
        <v>0.81823644639165716</v>
      </c>
      <c r="D33" s="33">
        <v>2491.2870973930449</v>
      </c>
      <c r="E33" s="4">
        <f>diolah!G33</f>
        <v>121.88191130252589</v>
      </c>
    </row>
    <row r="34" spans="1:5" x14ac:dyDescent="0.3">
      <c r="A34" s="4">
        <v>0.5535714285714286</v>
      </c>
      <c r="B34" s="4">
        <f>diolah!D34</f>
        <v>0.65790854421439238</v>
      </c>
      <c r="C34" s="34">
        <f>diolah!E34</f>
        <v>0.81823644639165716</v>
      </c>
      <c r="D34" s="33">
        <v>5613.421134681611</v>
      </c>
      <c r="E34" s="4">
        <f>diolah!G34</f>
        <v>124.53860498775329</v>
      </c>
    </row>
    <row r="35" spans="1:5" x14ac:dyDescent="0.3">
      <c r="A35" s="4">
        <v>0.5535714285714286</v>
      </c>
      <c r="B35" s="4">
        <f>diolah!D35</f>
        <v>0</v>
      </c>
      <c r="C35" s="34">
        <f>diolah!E35</f>
        <v>0.8622910654979038</v>
      </c>
      <c r="D35" s="33">
        <v>1979948.7377037469</v>
      </c>
      <c r="E35" s="4">
        <f>diolah!G35</f>
        <v>1.5605075985836503</v>
      </c>
    </row>
    <row r="36" spans="1:5" x14ac:dyDescent="0.3">
      <c r="A36" s="4">
        <v>0.5535714285714286</v>
      </c>
      <c r="B36" s="4">
        <f>diolah!D36</f>
        <v>0</v>
      </c>
      <c r="C36" s="34">
        <f>diolah!E36</f>
        <v>0.8622910654979038</v>
      </c>
      <c r="D36" s="33">
        <v>2201703.119961998</v>
      </c>
      <c r="E36" s="4">
        <f>diolah!G36</f>
        <v>5.1586991099833552</v>
      </c>
    </row>
    <row r="37" spans="1:5" x14ac:dyDescent="0.3">
      <c r="A37" s="4">
        <v>0.5535714285714286</v>
      </c>
      <c r="B37" s="4">
        <f>diolah!D37</f>
        <v>0</v>
      </c>
      <c r="C37" s="34">
        <f>diolah!E37</f>
        <v>0.8622910654979038</v>
      </c>
      <c r="D37" s="33">
        <v>4316188.2270368664</v>
      </c>
      <c r="E37" s="4">
        <f>diolah!G37</f>
        <v>0.45794221896777948</v>
      </c>
    </row>
    <row r="38" spans="1:5" x14ac:dyDescent="0.3">
      <c r="A38" s="4">
        <v>0.5535714285714286</v>
      </c>
      <c r="B38" s="4">
        <f>diolah!D38</f>
        <v>6.6917708483348076E-2</v>
      </c>
      <c r="C38" s="34">
        <f>diolah!E38</f>
        <v>0.93261872972351179</v>
      </c>
      <c r="D38" s="33">
        <v>4541.5598475004881</v>
      </c>
      <c r="E38" s="4">
        <f>diolah!G38</f>
        <v>2.02165040580782</v>
      </c>
    </row>
    <row r="39" spans="1:5" x14ac:dyDescent="0.3">
      <c r="A39" s="4">
        <v>0.5535714285714286</v>
      </c>
      <c r="B39" s="4">
        <f>diolah!D39</f>
        <v>6.9508192215890871E-2</v>
      </c>
      <c r="C39" s="34">
        <f>diolah!E39</f>
        <v>0.93261872972351179</v>
      </c>
      <c r="D39" s="33">
        <v>38.174824009988072</v>
      </c>
      <c r="E39" s="4">
        <f>diolah!G39</f>
        <v>2.6595197994131299</v>
      </c>
    </row>
    <row r="40" spans="1:5" x14ac:dyDescent="0.3">
      <c r="A40" s="4">
        <v>0.5535714285714286</v>
      </c>
      <c r="B40" s="4">
        <f>diolah!D40</f>
        <v>0</v>
      </c>
      <c r="C40" s="34">
        <f>diolah!E40</f>
        <v>0.93261872972351179</v>
      </c>
      <c r="D40" s="33">
        <v>0</v>
      </c>
      <c r="E40" s="4">
        <f>diolah!G40</f>
        <v>0</v>
      </c>
    </row>
    <row r="41" spans="1:5" x14ac:dyDescent="0.3">
      <c r="A41" s="4">
        <v>0.6071428571428571</v>
      </c>
      <c r="B41" s="4">
        <f>diolah!D41</f>
        <v>0</v>
      </c>
      <c r="C41" s="34">
        <f>diolah!E41</f>
        <v>0.87712079899745565</v>
      </c>
      <c r="D41" s="33">
        <v>5991.7237375338364</v>
      </c>
      <c r="E41" s="4">
        <f>diolah!G41</f>
        <v>1.9969678306097942</v>
      </c>
    </row>
    <row r="42" spans="1:5" x14ac:dyDescent="0.3">
      <c r="A42" s="4">
        <v>0.6071428571428571</v>
      </c>
      <c r="B42" s="4">
        <f>diolah!D42</f>
        <v>1.4808752593834705E-2</v>
      </c>
      <c r="C42" s="34">
        <f>diolah!E42</f>
        <v>0.87712079899745565</v>
      </c>
      <c r="D42" s="33">
        <v>8882.7149490763259</v>
      </c>
      <c r="E42" s="4">
        <f>diolah!G42</f>
        <v>4.8511605644559177</v>
      </c>
    </row>
    <row r="43" spans="1:5" x14ac:dyDescent="0.3">
      <c r="A43" s="4">
        <v>0.6071428571428571</v>
      </c>
      <c r="B43" s="4">
        <f>diolah!D43</f>
        <v>3.8714377454029586E-2</v>
      </c>
      <c r="C43" s="34">
        <f>diolah!E43</f>
        <v>0.87712079899745565</v>
      </c>
      <c r="D43" s="33">
        <v>1029.481337733655</v>
      </c>
      <c r="E43" s="4">
        <f>diolah!G43</f>
        <v>3.9493341908336022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opLeftCell="A10" workbookViewId="0">
      <selection activeCell="F38" sqref="F38"/>
    </sheetView>
  </sheetViews>
  <sheetFormatPr defaultRowHeight="14.4" x14ac:dyDescent="0.3"/>
  <cols>
    <col min="4" max="4" width="12" bestFit="1" customWidth="1"/>
    <col min="6" max="6" width="14.21875" style="10" bestFit="1" customWidth="1"/>
    <col min="7" max="7" width="12" bestFit="1" customWidth="1"/>
  </cols>
  <sheetData>
    <row r="1" spans="1:7" x14ac:dyDescent="0.3">
      <c r="A1" s="4"/>
      <c r="B1" s="4"/>
      <c r="C1" s="11" t="s">
        <v>159</v>
      </c>
      <c r="D1" s="11" t="s">
        <v>160</v>
      </c>
      <c r="E1" s="11" t="s">
        <v>161</v>
      </c>
      <c r="F1" s="14" t="s">
        <v>163</v>
      </c>
      <c r="G1" s="11" t="s">
        <v>162</v>
      </c>
    </row>
    <row r="2" spans="1:7" x14ac:dyDescent="0.3">
      <c r="A2" s="36" t="s">
        <v>0</v>
      </c>
      <c r="B2" s="3">
        <v>2019</v>
      </c>
      <c r="C2" s="4">
        <v>0.5535714285714286</v>
      </c>
      <c r="D2" s="4">
        <f>'Fair Value'!H5</f>
        <v>6.5418090031769974E-2</v>
      </c>
      <c r="E2" s="13">
        <f>'Kepemilikan manajerial'!E5</f>
        <v>0.43911217989941964</v>
      </c>
      <c r="F2" s="33">
        <v>6550445.790896765</v>
      </c>
      <c r="G2" s="4">
        <f>'Kualitas Laba'!E5</f>
        <v>1.3917141933810042</v>
      </c>
    </row>
    <row r="3" spans="1:7" x14ac:dyDescent="0.3">
      <c r="A3" s="36"/>
      <c r="B3" s="3">
        <v>2020</v>
      </c>
      <c r="C3" s="4">
        <v>0.5535714285714286</v>
      </c>
      <c r="D3" s="4">
        <f>'Fair Value'!H6</f>
        <v>8.050219235986247E-3</v>
      </c>
      <c r="E3" s="13">
        <f>'Kepemilikan manajerial'!E6</f>
        <v>0.43911217989941964</v>
      </c>
      <c r="F3" s="33">
        <v>7167508.428158856</v>
      </c>
      <c r="G3" s="4">
        <f>'Kualitas Laba'!E6</f>
        <v>3.3147930592127475</v>
      </c>
    </row>
    <row r="4" spans="1:7" x14ac:dyDescent="0.3">
      <c r="A4" s="36"/>
      <c r="B4" s="3">
        <v>2021</v>
      </c>
      <c r="C4" s="4">
        <v>0.5535714285714286</v>
      </c>
      <c r="D4" s="4">
        <f>'Fair Value'!H7</f>
        <v>6.9639789498859114E-2</v>
      </c>
      <c r="E4" s="13">
        <f>'Kepemilikan manajerial'!E7</f>
        <v>0.43911217989941964</v>
      </c>
      <c r="F4" s="33">
        <v>9485834.2852267362</v>
      </c>
      <c r="G4" s="4">
        <f>'Kualitas Laba'!E7</f>
        <v>0.9664128064505928</v>
      </c>
    </row>
    <row r="5" spans="1:7" x14ac:dyDescent="0.3">
      <c r="A5" s="36" t="s">
        <v>1</v>
      </c>
      <c r="B5" s="3">
        <v>2019</v>
      </c>
      <c r="C5" s="4">
        <v>0.60714285714285698</v>
      </c>
      <c r="D5" s="4">
        <f>'Fair Value'!H8</f>
        <v>2.2427920802923832E-2</v>
      </c>
      <c r="E5" s="13">
        <f>'Kepemilikan manajerial'!E8</f>
        <v>0.55488586831136233</v>
      </c>
      <c r="F5" s="33">
        <v>1783.3679393381271</v>
      </c>
      <c r="G5" s="4">
        <f>'Kualitas Laba'!E9</f>
        <v>0.20962428071603634</v>
      </c>
    </row>
    <row r="6" spans="1:7" x14ac:dyDescent="0.3">
      <c r="A6" s="36"/>
      <c r="B6" s="3">
        <v>2020</v>
      </c>
      <c r="C6" s="4">
        <v>0.6071428571428571</v>
      </c>
      <c r="D6" s="4">
        <f>'Fair Value'!H9</f>
        <v>7.818961325077825E-3</v>
      </c>
      <c r="E6" s="13">
        <f>'Kepemilikan manajerial'!E9</f>
        <v>0.55488586831136233</v>
      </c>
      <c r="F6" s="33">
        <v>1663.7907142305494</v>
      </c>
      <c r="G6" s="4">
        <f>'Kualitas Laba'!E10</f>
        <v>0.5855252623299031</v>
      </c>
    </row>
    <row r="7" spans="1:7" x14ac:dyDescent="0.3">
      <c r="A7" s="36"/>
      <c r="B7" s="3">
        <v>2021</v>
      </c>
      <c r="C7" s="4">
        <v>0.6071428571428571</v>
      </c>
      <c r="D7" s="4">
        <f>'Fair Value'!H10</f>
        <v>5.1184578330511314E-3</v>
      </c>
      <c r="E7" s="13">
        <f>'Kepemilikan manajerial'!E10</f>
        <v>0.38429044538658286</v>
      </c>
      <c r="F7" s="33">
        <v>2344.1558712023616</v>
      </c>
      <c r="G7" s="4">
        <f>'Kualitas Laba'!E11</f>
        <v>0.51606474827352677</v>
      </c>
    </row>
    <row r="8" spans="1:7" x14ac:dyDescent="0.3">
      <c r="A8" s="36" t="s">
        <v>2</v>
      </c>
      <c r="B8" s="3">
        <v>2019</v>
      </c>
      <c r="C8" s="4">
        <v>0.5535714285714286</v>
      </c>
      <c r="D8" s="4">
        <f>'Fair Value'!H11</f>
        <v>0.1710703907964182</v>
      </c>
      <c r="E8" s="13">
        <f>'Kepemilikan manajerial'!E11</f>
        <v>0.87665776830513054</v>
      </c>
      <c r="F8" s="33">
        <v>5008.950466944113</v>
      </c>
      <c r="G8" s="4">
        <f>'Kualitas Laba'!E12</f>
        <v>2.2507935294514705</v>
      </c>
    </row>
    <row r="9" spans="1:7" x14ac:dyDescent="0.3">
      <c r="A9" s="36"/>
      <c r="B9" s="3">
        <v>2020</v>
      </c>
      <c r="C9" s="4">
        <v>0.5535714285714286</v>
      </c>
      <c r="D9" s="4">
        <f>'Fair Value'!H12</f>
        <v>0</v>
      </c>
      <c r="E9" s="13">
        <f>'Kepemilikan manajerial'!E12</f>
        <v>0.68645763546057459</v>
      </c>
      <c r="F9" s="33">
        <v>10020.933307310994</v>
      </c>
      <c r="G9" s="4">
        <f>'Kualitas Laba'!E13</f>
        <v>0.26760366070976371</v>
      </c>
    </row>
    <row r="10" spans="1:7" x14ac:dyDescent="0.3">
      <c r="A10" s="36"/>
      <c r="B10" s="3">
        <v>2021</v>
      </c>
      <c r="C10" s="4">
        <v>0.5535714285714286</v>
      </c>
      <c r="D10" s="4">
        <f>'Fair Value'!H13</f>
        <v>4.5077383000839254E-3</v>
      </c>
      <c r="E10" s="13">
        <f>'Kepemilikan manajerial'!E13</f>
        <v>0.69391647606499707</v>
      </c>
      <c r="F10" s="33">
        <v>15275.873911618277</v>
      </c>
      <c r="G10" s="4">
        <f>'Kualitas Laba'!E14</f>
        <v>2.7192605853856775E-2</v>
      </c>
    </row>
    <row r="11" spans="1:7" x14ac:dyDescent="0.3">
      <c r="A11" s="36" t="s">
        <v>3</v>
      </c>
      <c r="B11" s="3">
        <v>2019</v>
      </c>
      <c r="C11" s="4">
        <v>0.5535714285714286</v>
      </c>
      <c r="D11" s="4">
        <f>'Fair Value'!H14</f>
        <v>4.6946484572046822E-3</v>
      </c>
      <c r="E11" s="13">
        <f>'Kepemilikan manajerial'!E14</f>
        <v>0.90741172329447739</v>
      </c>
      <c r="F11" s="33">
        <v>19.317003964523487</v>
      </c>
      <c r="G11" s="4">
        <f>'Kualitas Laba'!E15</f>
        <v>0.86006005064027169</v>
      </c>
    </row>
    <row r="12" spans="1:7" x14ac:dyDescent="0.3">
      <c r="A12" s="36"/>
      <c r="B12" s="3">
        <v>2020</v>
      </c>
      <c r="C12" s="4">
        <v>0.5535714285714286</v>
      </c>
      <c r="D12" s="4">
        <f>'Fair Value'!H15</f>
        <v>4.1063530599943273E-3</v>
      </c>
      <c r="E12" s="13">
        <f>'Kepemilikan manajerial'!E15</f>
        <v>0.90741172329447739</v>
      </c>
      <c r="F12" s="33">
        <v>17.118063044499308</v>
      </c>
      <c r="G12" s="4">
        <f>'Kualitas Laba'!E16</f>
        <v>0.92024716660023098</v>
      </c>
    </row>
    <row r="13" spans="1:7" x14ac:dyDescent="0.3">
      <c r="A13" s="36"/>
      <c r="B13" s="3">
        <v>2021</v>
      </c>
      <c r="C13" s="4">
        <v>0.5535714285714286</v>
      </c>
      <c r="D13" s="4">
        <f>'Fair Value'!H16</f>
        <v>4.5338778165477295E-4</v>
      </c>
      <c r="E13" s="13">
        <f>'Kepemilikan manajerial'!E16</f>
        <v>0.90741172329447739</v>
      </c>
      <c r="F13" s="33">
        <v>25.002883052780252</v>
      </c>
      <c r="G13" s="4">
        <f>'Kualitas Laba'!E17</f>
        <v>0.89818512925880667</v>
      </c>
    </row>
    <row r="14" spans="1:7" x14ac:dyDescent="0.3">
      <c r="A14" s="36" t="s">
        <v>4</v>
      </c>
      <c r="B14" s="3">
        <v>2019</v>
      </c>
      <c r="C14" s="4">
        <v>0.6071428571428571</v>
      </c>
      <c r="D14" s="4">
        <f>'Fair Value'!H17</f>
        <v>0.1309890257760731</v>
      </c>
      <c r="E14" s="13">
        <f>'Kepemilikan manajerial'!E17</f>
        <v>0.10000139499993024</v>
      </c>
      <c r="F14" s="33">
        <v>41470.264239865341</v>
      </c>
      <c r="G14" s="4">
        <f>'Kualitas Laba'!E18</f>
        <v>0.15876971120804445</v>
      </c>
    </row>
    <row r="15" spans="1:7" x14ac:dyDescent="0.3">
      <c r="A15" s="36"/>
      <c r="B15" s="3">
        <v>2020</v>
      </c>
      <c r="C15" s="4">
        <v>0.6071428571428571</v>
      </c>
      <c r="D15" s="4">
        <f>'Fair Value'!H18</f>
        <v>2.0945705518613824E-2</v>
      </c>
      <c r="E15" s="13">
        <f>'Kepemilikan manajerial'!E18</f>
        <v>0.10000139499993024</v>
      </c>
      <c r="F15" s="33">
        <v>31847.439153624437</v>
      </c>
      <c r="G15" s="4">
        <f>'Kualitas Laba'!E19</f>
        <v>0.84609667180482928</v>
      </c>
    </row>
    <row r="16" spans="1:7" x14ac:dyDescent="0.3">
      <c r="A16" s="36"/>
      <c r="B16" s="3">
        <v>2021</v>
      </c>
      <c r="C16" s="4">
        <v>0.6071428571428571</v>
      </c>
      <c r="D16" s="4">
        <f>'Fair Value'!H19</f>
        <v>5.6676337835086389E-2</v>
      </c>
      <c r="E16" s="13">
        <f>'Kepemilikan manajerial'!E19</f>
        <v>0.10000139499993024</v>
      </c>
      <c r="F16" s="33">
        <v>36980.780076889954</v>
      </c>
      <c r="G16" s="4">
        <f>'Kualitas Laba'!E20</f>
        <v>0.92781721279933083</v>
      </c>
    </row>
    <row r="17" spans="1:7" x14ac:dyDescent="0.3">
      <c r="A17" s="36" t="s">
        <v>5</v>
      </c>
      <c r="B17" s="3">
        <v>2019</v>
      </c>
      <c r="C17" s="4">
        <v>0.5535714285714286</v>
      </c>
      <c r="D17" s="4">
        <f>'Fair Value'!H20</f>
        <v>0</v>
      </c>
      <c r="E17" s="13">
        <f>'Kepemilikan manajerial'!E20</f>
        <v>0.87856113896441124</v>
      </c>
      <c r="F17" s="33">
        <v>2905375.82797137</v>
      </c>
      <c r="G17" s="4">
        <f>'Kualitas Laba'!E21</f>
        <v>1.404030704223348</v>
      </c>
    </row>
    <row r="18" spans="1:7" x14ac:dyDescent="0.3">
      <c r="A18" s="36"/>
      <c r="B18" s="3">
        <v>2020</v>
      </c>
      <c r="C18" s="4">
        <v>0.5535714285714286</v>
      </c>
      <c r="D18" s="4">
        <f>'Fair Value'!H21</f>
        <v>0</v>
      </c>
      <c r="E18" s="13">
        <f>'Kepemilikan manajerial'!E21</f>
        <v>0.87856113896441124</v>
      </c>
      <c r="F18" s="33">
        <v>1899202.6352128326</v>
      </c>
      <c r="G18" s="4">
        <f>'Kualitas Laba'!E22</f>
        <v>1.3678786646590506</v>
      </c>
    </row>
    <row r="19" spans="1:7" x14ac:dyDescent="0.3">
      <c r="A19" s="36"/>
      <c r="B19" s="3">
        <v>2021</v>
      </c>
      <c r="C19" s="4">
        <v>0.5535714285714286</v>
      </c>
      <c r="D19" s="4">
        <f>'Fair Value'!H22</f>
        <v>0.2277594486784015</v>
      </c>
      <c r="E19" s="13">
        <f>'Kepemilikan manajerial'!E22</f>
        <v>0.87856113896441124</v>
      </c>
      <c r="F19" s="33">
        <v>3231310.6703501195</v>
      </c>
      <c r="G19" s="4">
        <f>'Kualitas Laba'!E23</f>
        <v>0.60663471680365166</v>
      </c>
    </row>
    <row r="20" spans="1:7" x14ac:dyDescent="0.3">
      <c r="A20" s="36" t="s">
        <v>6</v>
      </c>
      <c r="B20" s="3">
        <v>2019</v>
      </c>
      <c r="C20" s="4">
        <v>0.5535714285714286</v>
      </c>
      <c r="D20" s="4">
        <f>'Fair Value'!H23</f>
        <v>0</v>
      </c>
      <c r="E20" s="13">
        <f>'Kepemilikan manajerial'!E23</f>
        <v>0.97051001529489989</v>
      </c>
      <c r="F20" s="33">
        <v>192150033.20657408</v>
      </c>
      <c r="G20" s="4">
        <f>'Kualitas Laba'!E24</f>
        <v>5.1111033640701224</v>
      </c>
    </row>
    <row r="21" spans="1:7" x14ac:dyDescent="0.3">
      <c r="A21" s="36"/>
      <c r="B21" s="3">
        <v>2020</v>
      </c>
      <c r="C21" s="4">
        <v>0.5535714285714286</v>
      </c>
      <c r="D21" s="4">
        <f>'Fair Value'!H24</f>
        <v>1.9725516313944648E-3</v>
      </c>
      <c r="E21" s="13">
        <f>'Kepemilikan manajerial'!E24</f>
        <v>0.97051001529489989</v>
      </c>
      <c r="F21" s="33">
        <v>184338595.54180798</v>
      </c>
      <c r="G21" s="4">
        <f>'Kualitas Laba'!E25</f>
        <v>4.0693934176722055E-2</v>
      </c>
    </row>
    <row r="22" spans="1:7" x14ac:dyDescent="0.3">
      <c r="A22" s="36"/>
      <c r="B22" s="3">
        <v>2021</v>
      </c>
      <c r="C22" s="4">
        <v>0.5535714285714286</v>
      </c>
      <c r="D22" s="4">
        <f>'Fair Value'!H25</f>
        <v>2.6640934351496765E-3</v>
      </c>
      <c r="E22" s="13">
        <f>'Kepemilikan manajerial'!E25</f>
        <v>0.92500001529999987</v>
      </c>
      <c r="F22" s="33">
        <v>564089434.65580261</v>
      </c>
      <c r="G22" s="4">
        <f>'Kualitas Laba'!E26</f>
        <v>0.27760752267105315</v>
      </c>
    </row>
    <row r="23" spans="1:7" x14ac:dyDescent="0.3">
      <c r="A23" s="36" t="s">
        <v>7</v>
      </c>
      <c r="B23" s="3">
        <v>2019</v>
      </c>
      <c r="C23" s="4">
        <v>0.5535714285714286</v>
      </c>
      <c r="D23" s="4">
        <f>'Fair Value'!H26</f>
        <v>6.4599043393471889E-2</v>
      </c>
      <c r="E23" s="13">
        <f>'Kepemilikan manajerial'!E26</f>
        <v>0.7917518734141632</v>
      </c>
      <c r="F23" s="33">
        <v>7983.9154762195958</v>
      </c>
      <c r="G23" s="4">
        <f>'Kualitas Laba'!E27</f>
        <v>0.92094282421556672</v>
      </c>
    </row>
    <row r="24" spans="1:7" x14ac:dyDescent="0.3">
      <c r="A24" s="36"/>
      <c r="B24" s="3">
        <v>2020</v>
      </c>
      <c r="C24" s="4">
        <v>0.5535714285714286</v>
      </c>
      <c r="D24" s="4">
        <f>'Fair Value'!H27</f>
        <v>1.1048505933135924E-3</v>
      </c>
      <c r="E24" s="13">
        <f>'Kepemilikan manajerial'!E27</f>
        <v>0.79884554782106953</v>
      </c>
      <c r="F24" s="33">
        <v>16155.595959088339</v>
      </c>
      <c r="G24" s="4">
        <f>'Kualitas Laba'!E28</f>
        <v>4.3656161192042804</v>
      </c>
    </row>
    <row r="25" spans="1:7" x14ac:dyDescent="0.3">
      <c r="A25" s="36"/>
      <c r="B25" s="3">
        <v>2021</v>
      </c>
      <c r="C25" s="4">
        <v>0.5535714285714286</v>
      </c>
      <c r="D25" s="4">
        <f>'Fair Value'!H28</f>
        <v>8.2765007220822577E-3</v>
      </c>
      <c r="E25" s="13">
        <f>'Kepemilikan manajerial'!E28</f>
        <v>0.79884554782106953</v>
      </c>
      <c r="F25" s="33">
        <v>31916.774617462885</v>
      </c>
      <c r="G25" s="4">
        <f>'Kualitas Laba'!E29</f>
        <v>1.107265160845349</v>
      </c>
    </row>
    <row r="26" spans="1:7" x14ac:dyDescent="0.3">
      <c r="A26" s="36" t="s">
        <v>8</v>
      </c>
      <c r="B26" s="3">
        <v>2019</v>
      </c>
      <c r="C26" s="4">
        <v>0.5535714285714286</v>
      </c>
      <c r="D26" s="4">
        <f>'Fair Value'!H29</f>
        <v>6.0970216782079874E-3</v>
      </c>
      <c r="E26" s="13">
        <f>'Kepemilikan manajerial'!E29</f>
        <v>0.89999999608888637</v>
      </c>
      <c r="F26" s="33">
        <v>22266.49342596082</v>
      </c>
      <c r="G26" s="4">
        <f>'Kualitas Laba'!E30</f>
        <v>1.07064678745062</v>
      </c>
    </row>
    <row r="27" spans="1:7" x14ac:dyDescent="0.3">
      <c r="A27" s="36"/>
      <c r="B27" s="3">
        <v>2020</v>
      </c>
      <c r="C27" s="4">
        <v>0.5535714285714286</v>
      </c>
      <c r="D27" s="4">
        <f>'Fair Value'!H30</f>
        <v>5.453065489866819E-3</v>
      </c>
      <c r="E27" s="13">
        <f>'Kepemilikan manajerial'!E30</f>
        <v>0.89999999608888637</v>
      </c>
      <c r="F27" s="33">
        <v>18142.270849490713</v>
      </c>
      <c r="G27" s="4">
        <f>'Kualitas Laba'!E31</f>
        <v>1.1937881967566832</v>
      </c>
    </row>
    <row r="28" spans="1:7" x14ac:dyDescent="0.3">
      <c r="A28" s="36"/>
      <c r="B28" s="3">
        <v>2021</v>
      </c>
      <c r="C28" s="4">
        <v>0.5535714285714286</v>
      </c>
      <c r="D28" s="4">
        <f>'Fair Value'!H31</f>
        <v>1.6642838457970133E-3</v>
      </c>
      <c r="E28" s="13">
        <f>'Kepemilikan manajerial'!E31</f>
        <v>0.89999999608888637</v>
      </c>
      <c r="F28" s="33">
        <v>17095.904622675269</v>
      </c>
      <c r="G28" s="4">
        <f>'Kualitas Laba'!E32</f>
        <v>0.8322234183469972</v>
      </c>
    </row>
    <row r="29" spans="1:7" x14ac:dyDescent="0.3">
      <c r="A29" s="36" t="s">
        <v>9</v>
      </c>
      <c r="B29" s="3">
        <v>2019</v>
      </c>
      <c r="C29" s="4">
        <v>0.6071428571428571</v>
      </c>
      <c r="D29" s="4">
        <f>'Fair Value'!H32</f>
        <v>4.1613674877193842E-2</v>
      </c>
      <c r="E29" s="13">
        <f>'Kepemilikan manajerial'!E32</f>
        <v>0.40370307891827001</v>
      </c>
      <c r="F29" s="33">
        <v>2463248850.9009671</v>
      </c>
      <c r="G29" s="4">
        <f>'Kualitas Laba'!E33</f>
        <v>1.137228763131096</v>
      </c>
    </row>
    <row r="30" spans="1:7" x14ac:dyDescent="0.3">
      <c r="A30" s="36"/>
      <c r="B30" s="3">
        <v>2020</v>
      </c>
      <c r="C30" s="4">
        <v>0.6071428571428571</v>
      </c>
      <c r="D30" s="4">
        <f>'Fair Value'!H33</f>
        <v>1.0859023685120732</v>
      </c>
      <c r="E30" s="13">
        <f>'Kepemilikan manajerial'!E33</f>
        <v>0.38933681033366058</v>
      </c>
      <c r="F30" s="33">
        <v>5724090760.8821001</v>
      </c>
      <c r="G30" s="4">
        <f>'Kualitas Laba'!E34</f>
        <v>2.1344791584025669</v>
      </c>
    </row>
    <row r="31" spans="1:7" x14ac:dyDescent="0.3">
      <c r="A31" s="36"/>
      <c r="B31" s="3">
        <v>2021</v>
      </c>
      <c r="C31" s="4">
        <v>0.6071428571428571</v>
      </c>
      <c r="D31" s="4">
        <f>'Fair Value'!H34</f>
        <v>3.4703295913354977E-2</v>
      </c>
      <c r="E31" s="13">
        <f>'Kepemilikan manajerial'!E34</f>
        <v>0.37221541217883719</v>
      </c>
      <c r="F31" s="33">
        <v>6968549169.039731</v>
      </c>
      <c r="G31" s="4">
        <f>'Kualitas Laba'!E35</f>
        <v>2.3428822065522006</v>
      </c>
    </row>
    <row r="32" spans="1:7" x14ac:dyDescent="0.3">
      <c r="A32" s="36" t="s">
        <v>10</v>
      </c>
      <c r="B32" s="3">
        <v>2019</v>
      </c>
      <c r="C32" s="4">
        <v>0.5535714285714286</v>
      </c>
      <c r="D32" s="4">
        <f>'Fair Value'!H35</f>
        <v>1.9479369576766426E-2</v>
      </c>
      <c r="E32" s="13">
        <f>'Kepemilikan manajerial'!E35</f>
        <v>0.81823644639165716</v>
      </c>
      <c r="F32" s="33">
        <v>2955.8845759634587</v>
      </c>
      <c r="G32" s="4">
        <f>'Kualitas Laba'!E36</f>
        <v>14.877845499959417</v>
      </c>
    </row>
    <row r="33" spans="1:7" x14ac:dyDescent="0.3">
      <c r="A33" s="36"/>
      <c r="B33" s="3">
        <v>2020</v>
      </c>
      <c r="C33" s="4">
        <v>0.5535714285714286</v>
      </c>
      <c r="D33" s="4">
        <f>'Fair Value'!H36</f>
        <v>5.1266298896690072</v>
      </c>
      <c r="E33" s="13">
        <f>'Kepemilikan manajerial'!E36</f>
        <v>0.81823644639165716</v>
      </c>
      <c r="F33" s="33">
        <v>2491.2870973930449</v>
      </c>
      <c r="G33" s="4">
        <f>'Kualitas Laba'!E37</f>
        <v>121.88191130252589</v>
      </c>
    </row>
    <row r="34" spans="1:7" x14ac:dyDescent="0.3">
      <c r="A34" s="36"/>
      <c r="B34" s="3">
        <v>2021</v>
      </c>
      <c r="C34" s="4">
        <v>0.5535714285714286</v>
      </c>
      <c r="D34" s="4">
        <f>'Fair Value'!H37</f>
        <v>0.65790854421439238</v>
      </c>
      <c r="E34" s="13">
        <f>'Kepemilikan manajerial'!E37</f>
        <v>0.81823644639165716</v>
      </c>
      <c r="F34" s="33">
        <v>5613.421134681611</v>
      </c>
      <c r="G34" s="4">
        <f>'Kualitas Laba'!E38</f>
        <v>124.53860498775329</v>
      </c>
    </row>
    <row r="35" spans="1:7" x14ac:dyDescent="0.3">
      <c r="A35" s="36" t="s">
        <v>11</v>
      </c>
      <c r="B35" s="3">
        <v>2019</v>
      </c>
      <c r="C35" s="4">
        <v>0.5535714285714286</v>
      </c>
      <c r="D35" s="4">
        <f>'Fair Value'!H38</f>
        <v>0</v>
      </c>
      <c r="E35" s="13">
        <f>'Kepemilikan manajerial'!E38</f>
        <v>0.8622910654979038</v>
      </c>
      <c r="F35" s="33">
        <v>1979948.7377037469</v>
      </c>
      <c r="G35" s="4">
        <f>'Kualitas Laba'!E39</f>
        <v>1.5605075985836503</v>
      </c>
    </row>
    <row r="36" spans="1:7" x14ac:dyDescent="0.3">
      <c r="A36" s="36"/>
      <c r="B36" s="3">
        <v>2020</v>
      </c>
      <c r="C36" s="4">
        <v>0.5535714285714286</v>
      </c>
      <c r="D36" s="4">
        <f>'Fair Value'!H39</f>
        <v>0</v>
      </c>
      <c r="E36" s="13">
        <f>'Kepemilikan manajerial'!E39</f>
        <v>0.8622910654979038</v>
      </c>
      <c r="F36" s="33">
        <v>2201703.119961998</v>
      </c>
      <c r="G36" s="4">
        <f>'Kualitas Laba'!E40</f>
        <v>5.1586991099833552</v>
      </c>
    </row>
    <row r="37" spans="1:7" x14ac:dyDescent="0.3">
      <c r="A37" s="36"/>
      <c r="B37" s="3">
        <v>2021</v>
      </c>
      <c r="C37" s="4">
        <v>0.5535714285714286</v>
      </c>
      <c r="D37" s="4">
        <f>'Fair Value'!H40</f>
        <v>0</v>
      </c>
      <c r="E37" s="13">
        <f>'Kepemilikan manajerial'!E40</f>
        <v>0.8622910654979038</v>
      </c>
      <c r="F37" s="33">
        <v>4316188.2270368664</v>
      </c>
      <c r="G37" s="4">
        <f>'Kualitas Laba'!E41</f>
        <v>0.45794221896777948</v>
      </c>
    </row>
    <row r="38" spans="1:7" x14ac:dyDescent="0.3">
      <c r="A38" s="36" t="s">
        <v>12</v>
      </c>
      <c r="B38" s="3">
        <v>2019</v>
      </c>
      <c r="C38" s="4">
        <v>0.5535714285714286</v>
      </c>
      <c r="D38" s="4">
        <f>'Fair Value'!H41</f>
        <v>6.6917708483348076E-2</v>
      </c>
      <c r="E38" s="13">
        <f>'Kepemilikan manajerial'!E41</f>
        <v>0.93261872972351179</v>
      </c>
      <c r="F38" s="33">
        <v>4541.5598475004881</v>
      </c>
      <c r="G38" s="4">
        <f>'Kualitas Laba'!E42</f>
        <v>2.02165040580782</v>
      </c>
    </row>
    <row r="39" spans="1:7" x14ac:dyDescent="0.3">
      <c r="A39" s="36"/>
      <c r="B39" s="3">
        <v>2020</v>
      </c>
      <c r="C39" s="4">
        <v>0.5535714285714286</v>
      </c>
      <c r="D39" s="4">
        <f>'Fair Value'!H42</f>
        <v>6.9508192215890871E-2</v>
      </c>
      <c r="E39" s="13">
        <f>'Kepemilikan manajerial'!E42</f>
        <v>0.93261872972351179</v>
      </c>
      <c r="F39" s="33">
        <v>38.174824009988072</v>
      </c>
      <c r="G39" s="4">
        <f>'Kualitas Laba'!E43</f>
        <v>2.6595197994131299</v>
      </c>
    </row>
    <row r="40" spans="1:7" x14ac:dyDescent="0.3">
      <c r="A40" s="36"/>
      <c r="B40" s="3">
        <v>2021</v>
      </c>
      <c r="C40" s="4">
        <v>0.5535714285714286</v>
      </c>
      <c r="D40" s="4">
        <f>'Fair Value'!H43</f>
        <v>0</v>
      </c>
      <c r="E40" s="13">
        <f>'Kepemilikan manajerial'!E43</f>
        <v>0.93261872972351179</v>
      </c>
      <c r="F40" s="33">
        <v>0</v>
      </c>
      <c r="G40" s="4">
        <f>'Kualitas Laba'!E44</f>
        <v>0</v>
      </c>
    </row>
    <row r="41" spans="1:7" x14ac:dyDescent="0.3">
      <c r="A41" s="36" t="s">
        <v>13</v>
      </c>
      <c r="B41" s="3">
        <v>2019</v>
      </c>
      <c r="C41" s="4">
        <v>0.6071428571428571</v>
      </c>
      <c r="D41" s="4"/>
      <c r="E41" s="13">
        <f>'Kepemilikan manajerial'!E44</f>
        <v>0.87712079899745565</v>
      </c>
      <c r="F41" s="33">
        <v>5991.7237375338364</v>
      </c>
      <c r="G41" s="4">
        <f>'Kualitas Laba'!E45</f>
        <v>1.9969678306097942</v>
      </c>
    </row>
    <row r="42" spans="1:7" x14ac:dyDescent="0.3">
      <c r="A42" s="36"/>
      <c r="B42" s="3">
        <v>2020</v>
      </c>
      <c r="C42" s="4">
        <v>0.6071428571428571</v>
      </c>
      <c r="D42" s="4">
        <f>'Fair Value'!H45</f>
        <v>1.4808752593834705E-2</v>
      </c>
      <c r="E42" s="13">
        <f>'Kepemilikan manajerial'!E45</f>
        <v>0.87712079899745565</v>
      </c>
      <c r="F42" s="33">
        <v>8882.7149490763259</v>
      </c>
      <c r="G42" s="4">
        <f>'Kualitas Laba'!E46</f>
        <v>4.8511605644559177</v>
      </c>
    </row>
    <row r="43" spans="1:7" x14ac:dyDescent="0.3">
      <c r="A43" s="36"/>
      <c r="B43" s="3">
        <v>2021</v>
      </c>
      <c r="C43" s="4">
        <v>0.6071428571428571</v>
      </c>
      <c r="D43" s="4">
        <f>'Fair Value'!H46</f>
        <v>3.8714377454029586E-2</v>
      </c>
      <c r="E43" s="13">
        <f>'Kepemilikan manajerial'!E46</f>
        <v>0.87712079899745565</v>
      </c>
      <c r="F43" s="33">
        <v>1029.481337733655</v>
      </c>
      <c r="G43" s="4">
        <f>'Kualitas Laba'!E47</f>
        <v>3.9493341908336022</v>
      </c>
    </row>
    <row r="44" spans="1:7" hidden="1" x14ac:dyDescent="0.3">
      <c r="A44" s="36"/>
      <c r="B44" s="3"/>
      <c r="C44" s="4"/>
      <c r="D44" s="4">
        <f>'Fair Value'!H47</f>
        <v>2.379726821777477E-2</v>
      </c>
      <c r="E44" s="4"/>
      <c r="F44" s="13">
        <v>1029.481337733655</v>
      </c>
      <c r="G44" s="4"/>
    </row>
  </sheetData>
  <mergeCells count="14">
    <mergeCell ref="A17:A19"/>
    <mergeCell ref="A2:A4"/>
    <mergeCell ref="A5:A7"/>
    <mergeCell ref="A8:A10"/>
    <mergeCell ref="A11:A13"/>
    <mergeCell ref="A14:A16"/>
    <mergeCell ref="A38:A40"/>
    <mergeCell ref="A41:A44"/>
    <mergeCell ref="A20:A22"/>
    <mergeCell ref="A23:A25"/>
    <mergeCell ref="A26:A28"/>
    <mergeCell ref="A29:A31"/>
    <mergeCell ref="A32:A34"/>
    <mergeCell ref="A35:A3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AS124"/>
  <sheetViews>
    <sheetView view="pageBreakPreview" topLeftCell="C98" zoomScale="70" zoomScaleNormal="100" zoomScaleSheetLayoutView="70" workbookViewId="0">
      <pane xSplit="1" topLeftCell="AD1" activePane="topRight" state="frozen"/>
      <selection activeCell="C4" sqref="C4"/>
      <selection pane="topRight" activeCell="D124" sqref="D124:AS124"/>
    </sheetView>
  </sheetViews>
  <sheetFormatPr defaultRowHeight="14.4" x14ac:dyDescent="0.3"/>
  <cols>
    <col min="1" max="1" width="11.21875" hidden="1" customWidth="1"/>
    <col min="2" max="2" width="3.5546875" style="2" hidden="1" customWidth="1"/>
    <col min="3" max="3" width="92.21875" bestFit="1" customWidth="1"/>
    <col min="4" max="4" width="10" bestFit="1" customWidth="1"/>
  </cols>
  <sheetData>
    <row r="1" spans="1:45" ht="15" hidden="1" customHeight="1" x14ac:dyDescent="0.3">
      <c r="C1" s="9"/>
      <c r="D1" s="9"/>
      <c r="E1" s="9"/>
      <c r="F1" s="9"/>
      <c r="G1" s="9"/>
      <c r="H1" s="9"/>
      <c r="I1" s="9"/>
      <c r="J1" s="9"/>
      <c r="K1" s="9"/>
      <c r="L1" s="45" t="s">
        <v>125</v>
      </c>
      <c r="M1" s="45"/>
      <c r="N1" s="45"/>
      <c r="O1" s="45"/>
      <c r="P1" s="45"/>
      <c r="Q1" s="45"/>
      <c r="R1" s="45"/>
      <c r="S1" s="45"/>
      <c r="T1" s="45"/>
    </row>
    <row r="2" spans="1:45" ht="15" hidden="1" customHeight="1" x14ac:dyDescent="0.3">
      <c r="C2" s="9"/>
      <c r="D2" s="9"/>
      <c r="E2" s="9"/>
      <c r="F2" s="9"/>
      <c r="G2" s="9"/>
      <c r="H2" s="9"/>
      <c r="I2" s="9"/>
      <c r="J2" s="9"/>
      <c r="K2" s="9"/>
      <c r="O2" s="45" t="s">
        <v>126</v>
      </c>
      <c r="P2" s="45"/>
      <c r="Q2" s="45"/>
      <c r="R2" s="45"/>
      <c r="S2" s="45"/>
      <c r="T2" s="45"/>
      <c r="U2" s="45"/>
      <c r="V2" s="45"/>
      <c r="W2" s="45"/>
    </row>
    <row r="3" spans="1:45" ht="15" hidden="1" customHeight="1" x14ac:dyDescent="0.3"/>
    <row r="4" spans="1:45" x14ac:dyDescent="0.3">
      <c r="A4" s="40" t="s">
        <v>14</v>
      </c>
      <c r="B4" s="40" t="s">
        <v>15</v>
      </c>
      <c r="C4" s="40" t="s">
        <v>16</v>
      </c>
      <c r="D4" s="42" t="s">
        <v>0</v>
      </c>
      <c r="E4" s="43"/>
      <c r="F4" s="44"/>
      <c r="G4" s="42" t="s">
        <v>1</v>
      </c>
      <c r="H4" s="43"/>
      <c r="I4" s="44"/>
      <c r="J4" s="42" t="s">
        <v>2</v>
      </c>
      <c r="K4" s="43"/>
      <c r="L4" s="44"/>
      <c r="M4" s="42" t="s">
        <v>3</v>
      </c>
      <c r="N4" s="43"/>
      <c r="O4" s="44"/>
      <c r="P4" s="42" t="s">
        <v>4</v>
      </c>
      <c r="Q4" s="43"/>
      <c r="R4" s="44"/>
      <c r="S4" s="42" t="s">
        <v>5</v>
      </c>
      <c r="T4" s="43"/>
      <c r="U4" s="44"/>
      <c r="V4" s="42" t="s">
        <v>6</v>
      </c>
      <c r="W4" s="43"/>
      <c r="X4" s="44"/>
      <c r="Y4" s="42" t="s">
        <v>7</v>
      </c>
      <c r="Z4" s="43"/>
      <c r="AA4" s="44"/>
      <c r="AB4" s="42" t="s">
        <v>8</v>
      </c>
      <c r="AC4" s="43"/>
      <c r="AD4" s="44"/>
      <c r="AE4" s="42" t="s">
        <v>9</v>
      </c>
      <c r="AF4" s="43"/>
      <c r="AG4" s="44"/>
      <c r="AH4" s="42" t="s">
        <v>10</v>
      </c>
      <c r="AI4" s="43"/>
      <c r="AJ4" s="44"/>
      <c r="AK4" s="42" t="s">
        <v>11</v>
      </c>
      <c r="AL4" s="43"/>
      <c r="AM4" s="44"/>
      <c r="AN4" s="42" t="s">
        <v>12</v>
      </c>
      <c r="AO4" s="43"/>
      <c r="AP4" s="44"/>
      <c r="AQ4" s="42" t="s">
        <v>13</v>
      </c>
      <c r="AR4" s="43"/>
      <c r="AS4" s="44"/>
    </row>
    <row r="5" spans="1:45" x14ac:dyDescent="0.3">
      <c r="A5" s="41"/>
      <c r="B5" s="41"/>
      <c r="C5" s="41"/>
      <c r="D5" s="8">
        <v>2019</v>
      </c>
      <c r="E5" s="8">
        <v>2020</v>
      </c>
      <c r="F5" s="8">
        <v>2021</v>
      </c>
      <c r="G5" s="8">
        <v>2019</v>
      </c>
      <c r="H5" s="8">
        <v>2020</v>
      </c>
      <c r="I5" s="8">
        <v>2021</v>
      </c>
      <c r="J5" s="8">
        <v>2019</v>
      </c>
      <c r="K5" s="8">
        <v>2020</v>
      </c>
      <c r="L5" s="8">
        <v>2021</v>
      </c>
      <c r="M5" s="8">
        <v>2019</v>
      </c>
      <c r="N5" s="8">
        <v>2020</v>
      </c>
      <c r="O5" s="8">
        <v>2021</v>
      </c>
      <c r="P5" s="8">
        <v>2019</v>
      </c>
      <c r="Q5" s="8">
        <v>2020</v>
      </c>
      <c r="R5" s="8">
        <v>2021</v>
      </c>
      <c r="S5" s="8">
        <v>2019</v>
      </c>
      <c r="T5" s="8">
        <v>2020</v>
      </c>
      <c r="U5" s="8">
        <v>2021</v>
      </c>
      <c r="V5" s="8">
        <v>2019</v>
      </c>
      <c r="W5" s="8">
        <v>2020</v>
      </c>
      <c r="X5" s="8">
        <v>2021</v>
      </c>
      <c r="Y5" s="8">
        <v>2019</v>
      </c>
      <c r="Z5" s="8">
        <v>2020</v>
      </c>
      <c r="AA5" s="8">
        <v>2021</v>
      </c>
      <c r="AB5" s="8">
        <v>2019</v>
      </c>
      <c r="AC5" s="8">
        <v>2020</v>
      </c>
      <c r="AD5" s="8">
        <v>2021</v>
      </c>
      <c r="AE5" s="8">
        <v>2019</v>
      </c>
      <c r="AF5" s="8">
        <v>2020</v>
      </c>
      <c r="AG5" s="8">
        <v>2021</v>
      </c>
      <c r="AH5" s="8">
        <v>2019</v>
      </c>
      <c r="AI5" s="8">
        <v>2020</v>
      </c>
      <c r="AJ5" s="8">
        <v>2021</v>
      </c>
      <c r="AK5" s="8">
        <v>2019</v>
      </c>
      <c r="AL5" s="8">
        <v>2020</v>
      </c>
      <c r="AM5" s="8">
        <v>2021</v>
      </c>
      <c r="AN5" s="8">
        <v>2019</v>
      </c>
      <c r="AO5" s="8">
        <v>2020</v>
      </c>
      <c r="AP5" s="8">
        <v>2021</v>
      </c>
      <c r="AQ5" s="8">
        <v>2019</v>
      </c>
      <c r="AR5" s="8">
        <v>2020</v>
      </c>
      <c r="AS5" s="8">
        <v>2021</v>
      </c>
    </row>
    <row r="6" spans="1:45" ht="15" customHeight="1" x14ac:dyDescent="0.3">
      <c r="A6" s="37" t="s">
        <v>122</v>
      </c>
      <c r="B6" s="3">
        <v>1</v>
      </c>
      <c r="C6" s="5" t="s">
        <v>17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 s="4">
        <v>1</v>
      </c>
      <c r="J6" s="4">
        <v>1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1</v>
      </c>
      <c r="Q6" s="4">
        <v>1</v>
      </c>
      <c r="R6" s="4">
        <v>1</v>
      </c>
      <c r="S6" s="4">
        <v>1</v>
      </c>
      <c r="T6" s="4">
        <v>1</v>
      </c>
      <c r="U6" s="4">
        <v>1</v>
      </c>
      <c r="V6" s="4">
        <v>1</v>
      </c>
      <c r="W6" s="4">
        <v>1</v>
      </c>
      <c r="X6" s="4">
        <v>1</v>
      </c>
      <c r="Y6" s="4">
        <v>1</v>
      </c>
      <c r="Z6" s="4">
        <v>1</v>
      </c>
      <c r="AA6" s="4">
        <v>1</v>
      </c>
      <c r="AB6" s="4">
        <v>1</v>
      </c>
      <c r="AC6" s="4">
        <v>1</v>
      </c>
      <c r="AD6" s="4">
        <v>1</v>
      </c>
      <c r="AE6" s="4">
        <v>1</v>
      </c>
      <c r="AF6" s="4">
        <v>1</v>
      </c>
      <c r="AG6" s="4">
        <v>1</v>
      </c>
      <c r="AH6" s="4">
        <v>1</v>
      </c>
      <c r="AI6" s="4">
        <v>1</v>
      </c>
      <c r="AJ6" s="4">
        <v>1</v>
      </c>
      <c r="AK6" s="4">
        <v>1</v>
      </c>
      <c r="AL6" s="4">
        <v>1</v>
      </c>
      <c r="AM6" s="4">
        <v>1</v>
      </c>
      <c r="AN6" s="4">
        <v>1</v>
      </c>
      <c r="AO6" s="4">
        <v>1</v>
      </c>
      <c r="AP6" s="4">
        <v>1</v>
      </c>
      <c r="AQ6" s="4">
        <v>1</v>
      </c>
      <c r="AR6" s="4">
        <v>1</v>
      </c>
      <c r="AS6" s="4">
        <v>1</v>
      </c>
    </row>
    <row r="7" spans="1:45" x14ac:dyDescent="0.3">
      <c r="A7" s="38"/>
      <c r="B7" s="3">
        <v>2</v>
      </c>
      <c r="C7" s="5" t="s">
        <v>18</v>
      </c>
      <c r="D7" s="4">
        <v>1</v>
      </c>
      <c r="E7" s="4">
        <v>1</v>
      </c>
      <c r="F7" s="4">
        <v>1</v>
      </c>
      <c r="G7" s="4">
        <v>1</v>
      </c>
      <c r="H7" s="4">
        <v>1</v>
      </c>
      <c r="I7" s="4">
        <v>1</v>
      </c>
      <c r="J7" s="4">
        <v>1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  <c r="Q7" s="4">
        <v>1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1</v>
      </c>
      <c r="AA7" s="4">
        <v>1</v>
      </c>
      <c r="AB7" s="4">
        <v>1</v>
      </c>
      <c r="AC7" s="4">
        <v>1</v>
      </c>
      <c r="AD7" s="4">
        <v>1</v>
      </c>
      <c r="AE7" s="4">
        <v>1</v>
      </c>
      <c r="AF7" s="4">
        <v>1</v>
      </c>
      <c r="AG7" s="4">
        <v>1</v>
      </c>
      <c r="AH7" s="4">
        <v>1</v>
      </c>
      <c r="AI7" s="4">
        <v>1</v>
      </c>
      <c r="AJ7" s="4">
        <v>1</v>
      </c>
      <c r="AK7" s="4">
        <v>1</v>
      </c>
      <c r="AL7" s="4">
        <v>1</v>
      </c>
      <c r="AM7" s="4">
        <v>1</v>
      </c>
      <c r="AN7" s="4">
        <v>1</v>
      </c>
      <c r="AO7" s="4">
        <v>1</v>
      </c>
      <c r="AP7" s="4">
        <v>1</v>
      </c>
      <c r="AQ7" s="4">
        <v>1</v>
      </c>
      <c r="AR7" s="4">
        <v>1</v>
      </c>
      <c r="AS7" s="4">
        <v>1</v>
      </c>
    </row>
    <row r="8" spans="1:45" x14ac:dyDescent="0.3">
      <c r="A8" s="38"/>
      <c r="B8" s="3">
        <v>3</v>
      </c>
      <c r="C8" s="5" t="s">
        <v>19</v>
      </c>
      <c r="D8" s="4">
        <v>1</v>
      </c>
      <c r="E8" s="4">
        <v>1</v>
      </c>
      <c r="F8" s="4">
        <v>1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4">
        <v>1</v>
      </c>
      <c r="N8" s="4">
        <v>1</v>
      </c>
      <c r="O8" s="4">
        <v>1</v>
      </c>
      <c r="P8" s="4">
        <v>1</v>
      </c>
      <c r="Q8" s="4">
        <v>1</v>
      </c>
      <c r="R8" s="4">
        <v>1</v>
      </c>
      <c r="S8" s="4">
        <v>1</v>
      </c>
      <c r="T8" s="4">
        <v>1</v>
      </c>
      <c r="U8" s="4">
        <v>1</v>
      </c>
      <c r="V8" s="4">
        <v>1</v>
      </c>
      <c r="W8" s="4">
        <v>1</v>
      </c>
      <c r="X8" s="4">
        <v>1</v>
      </c>
      <c r="Y8" s="4">
        <v>1</v>
      </c>
      <c r="Z8" s="4">
        <v>1</v>
      </c>
      <c r="AA8" s="4">
        <v>1</v>
      </c>
      <c r="AB8" s="4">
        <v>1</v>
      </c>
      <c r="AC8" s="4">
        <v>1</v>
      </c>
      <c r="AD8" s="4">
        <v>1</v>
      </c>
      <c r="AE8" s="4">
        <v>1</v>
      </c>
      <c r="AF8" s="4">
        <v>1</v>
      </c>
      <c r="AG8" s="4">
        <v>1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1</v>
      </c>
      <c r="AN8" s="4">
        <v>1</v>
      </c>
      <c r="AO8" s="4">
        <v>1</v>
      </c>
      <c r="AP8" s="4">
        <v>1</v>
      </c>
      <c r="AQ8" s="4">
        <v>1</v>
      </c>
      <c r="AR8" s="4">
        <v>1</v>
      </c>
      <c r="AS8" s="4">
        <v>1</v>
      </c>
    </row>
    <row r="9" spans="1:45" x14ac:dyDescent="0.3">
      <c r="A9" s="38"/>
      <c r="B9" s="3">
        <v>4</v>
      </c>
      <c r="C9" s="5" t="s">
        <v>20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>
        <v>1</v>
      </c>
      <c r="AG9" s="4">
        <v>1</v>
      </c>
      <c r="AH9" s="4">
        <v>1</v>
      </c>
      <c r="AI9" s="4">
        <v>1</v>
      </c>
      <c r="AJ9" s="4">
        <v>1</v>
      </c>
      <c r="AK9" s="4">
        <v>1</v>
      </c>
      <c r="AL9" s="4">
        <v>1</v>
      </c>
      <c r="AM9" s="4">
        <v>1</v>
      </c>
      <c r="AN9" s="4">
        <v>1</v>
      </c>
      <c r="AO9" s="4">
        <v>1</v>
      </c>
      <c r="AP9" s="4">
        <v>1</v>
      </c>
      <c r="AQ9" s="4">
        <v>1</v>
      </c>
      <c r="AR9" s="4">
        <v>1</v>
      </c>
      <c r="AS9" s="4">
        <v>1</v>
      </c>
    </row>
    <row r="10" spans="1:45" x14ac:dyDescent="0.3">
      <c r="A10" s="38"/>
      <c r="B10" s="3">
        <v>5</v>
      </c>
      <c r="C10" s="5" t="s">
        <v>21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1</v>
      </c>
      <c r="Y10" s="4">
        <v>1</v>
      </c>
      <c r="Z10" s="4">
        <v>1</v>
      </c>
      <c r="AA10" s="4">
        <v>1</v>
      </c>
      <c r="AB10" s="4">
        <v>1</v>
      </c>
      <c r="AC10" s="4">
        <v>1</v>
      </c>
      <c r="AD10" s="4">
        <v>1</v>
      </c>
      <c r="AE10" s="4">
        <v>1</v>
      </c>
      <c r="AF10" s="4">
        <v>1</v>
      </c>
      <c r="AG10" s="4">
        <v>1</v>
      </c>
      <c r="AH10" s="4">
        <v>1</v>
      </c>
      <c r="AI10" s="4">
        <v>1</v>
      </c>
      <c r="AJ10" s="4">
        <v>1</v>
      </c>
      <c r="AK10" s="4">
        <v>1</v>
      </c>
      <c r="AL10" s="4">
        <v>1</v>
      </c>
      <c r="AM10" s="4">
        <v>1</v>
      </c>
      <c r="AN10" s="4">
        <v>1</v>
      </c>
      <c r="AO10" s="4">
        <v>1</v>
      </c>
      <c r="AP10" s="4">
        <v>1</v>
      </c>
      <c r="AQ10" s="4">
        <v>1</v>
      </c>
      <c r="AR10" s="4">
        <v>1</v>
      </c>
      <c r="AS10" s="4">
        <v>1</v>
      </c>
    </row>
    <row r="11" spans="1:45" x14ac:dyDescent="0.3">
      <c r="A11" s="38"/>
      <c r="B11" s="3">
        <v>6</v>
      </c>
      <c r="C11" s="5" t="s">
        <v>22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</row>
    <row r="12" spans="1:45" x14ac:dyDescent="0.3">
      <c r="A12" s="38"/>
      <c r="B12" s="3">
        <v>7</v>
      </c>
      <c r="C12" s="5" t="s">
        <v>127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</row>
    <row r="13" spans="1:45" x14ac:dyDescent="0.3">
      <c r="A13" s="38"/>
      <c r="B13" s="3">
        <v>8</v>
      </c>
      <c r="C13" s="5" t="s">
        <v>23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</row>
    <row r="14" spans="1:45" x14ac:dyDescent="0.3">
      <c r="A14" s="38"/>
      <c r="B14" s="3">
        <v>9</v>
      </c>
      <c r="C14" s="5" t="s">
        <v>24</v>
      </c>
      <c r="D14" s="4">
        <v>1</v>
      </c>
      <c r="E14" s="4">
        <v>1</v>
      </c>
      <c r="F14" s="4">
        <v>1</v>
      </c>
      <c r="G14" s="4">
        <v>1</v>
      </c>
      <c r="H14" s="4">
        <v>1</v>
      </c>
      <c r="I14" s="4">
        <v>1</v>
      </c>
      <c r="J14" s="4">
        <v>0</v>
      </c>
      <c r="K14" s="4">
        <v>0</v>
      </c>
      <c r="L14" s="4">
        <v>0</v>
      </c>
      <c r="M14" s="4">
        <v>1</v>
      </c>
      <c r="N14" s="4">
        <v>1</v>
      </c>
      <c r="O14" s="4">
        <v>1</v>
      </c>
      <c r="P14" s="4">
        <v>1</v>
      </c>
      <c r="Q14" s="4">
        <v>1</v>
      </c>
      <c r="R14" s="4">
        <v>1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1</v>
      </c>
      <c r="Z14" s="4">
        <v>1</v>
      </c>
      <c r="AA14" s="4">
        <v>1</v>
      </c>
      <c r="AB14" s="4">
        <v>1</v>
      </c>
      <c r="AC14" s="4">
        <v>1</v>
      </c>
      <c r="AD14" s="4">
        <v>1</v>
      </c>
      <c r="AE14" s="4">
        <v>1</v>
      </c>
      <c r="AF14" s="4">
        <v>1</v>
      </c>
      <c r="AG14" s="4">
        <v>1</v>
      </c>
      <c r="AH14" s="4">
        <v>0</v>
      </c>
      <c r="AI14" s="4">
        <v>0</v>
      </c>
      <c r="AJ14" s="4">
        <v>0</v>
      </c>
      <c r="AK14" s="4">
        <v>1</v>
      </c>
      <c r="AL14" s="4">
        <v>1</v>
      </c>
      <c r="AM14" s="4">
        <v>1</v>
      </c>
      <c r="AN14" s="4">
        <v>0</v>
      </c>
      <c r="AO14" s="4">
        <v>0</v>
      </c>
      <c r="AP14" s="4">
        <v>0</v>
      </c>
      <c r="AQ14" s="4">
        <v>1</v>
      </c>
      <c r="AR14" s="4">
        <v>1</v>
      </c>
      <c r="AS14" s="4">
        <v>1</v>
      </c>
    </row>
    <row r="15" spans="1:45" x14ac:dyDescent="0.3">
      <c r="A15" s="38"/>
      <c r="B15" s="3">
        <v>10</v>
      </c>
      <c r="C15" s="5" t="s">
        <v>128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</row>
    <row r="16" spans="1:45" x14ac:dyDescent="0.3">
      <c r="A16" s="38"/>
      <c r="B16" s="3">
        <v>11</v>
      </c>
      <c r="C16" s="5" t="s">
        <v>25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</row>
    <row r="17" spans="1:45" x14ac:dyDescent="0.3">
      <c r="A17" s="38"/>
      <c r="B17" s="3">
        <v>12</v>
      </c>
      <c r="C17" s="5" t="s">
        <v>26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</row>
    <row r="18" spans="1:45" x14ac:dyDescent="0.3">
      <c r="A18" s="38"/>
      <c r="B18" s="3">
        <v>13</v>
      </c>
      <c r="C18" s="5" t="s">
        <v>27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</row>
    <row r="19" spans="1:45" x14ac:dyDescent="0.3">
      <c r="A19" s="38"/>
      <c r="B19" s="3">
        <v>14</v>
      </c>
      <c r="C19" s="5" t="s">
        <v>28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0</v>
      </c>
      <c r="K19" s="4">
        <v>0</v>
      </c>
      <c r="L19" s="4">
        <v>0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1</v>
      </c>
      <c r="Z19" s="4">
        <v>1</v>
      </c>
      <c r="AA19" s="4">
        <v>1</v>
      </c>
      <c r="AB19" s="4">
        <v>1</v>
      </c>
      <c r="AC19" s="4">
        <v>1</v>
      </c>
      <c r="AD19" s="4">
        <v>1</v>
      </c>
      <c r="AE19" s="4">
        <v>1</v>
      </c>
      <c r="AF19" s="4">
        <v>1</v>
      </c>
      <c r="AG19" s="4">
        <v>1</v>
      </c>
      <c r="AH19" s="4">
        <v>0</v>
      </c>
      <c r="AI19" s="4">
        <v>0</v>
      </c>
      <c r="AJ19" s="4">
        <v>0</v>
      </c>
      <c r="AK19" s="4">
        <v>1</v>
      </c>
      <c r="AL19" s="4">
        <v>1</v>
      </c>
      <c r="AM19" s="4">
        <v>1</v>
      </c>
      <c r="AN19" s="4">
        <v>0</v>
      </c>
      <c r="AO19" s="4">
        <v>0</v>
      </c>
      <c r="AP19" s="4">
        <v>0</v>
      </c>
      <c r="AQ19" s="4">
        <v>1</v>
      </c>
      <c r="AR19" s="4">
        <v>1</v>
      </c>
      <c r="AS19" s="4">
        <v>1</v>
      </c>
    </row>
    <row r="20" spans="1:45" x14ac:dyDescent="0.3">
      <c r="A20" s="38"/>
      <c r="B20" s="3">
        <v>15</v>
      </c>
      <c r="C20" s="5" t="s">
        <v>29</v>
      </c>
      <c r="D20" s="4">
        <v>1</v>
      </c>
      <c r="E20" s="4">
        <v>1</v>
      </c>
      <c r="F20" s="4">
        <v>1</v>
      </c>
      <c r="G20" s="4">
        <v>0</v>
      </c>
      <c r="H20" s="4">
        <v>0</v>
      </c>
      <c r="I20" s="4">
        <v>0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0</v>
      </c>
      <c r="Q20" s="4">
        <v>0</v>
      </c>
      <c r="R20" s="4">
        <v>0</v>
      </c>
      <c r="S20" s="4">
        <v>1</v>
      </c>
      <c r="T20" s="4">
        <v>1</v>
      </c>
      <c r="U20" s="4">
        <v>1</v>
      </c>
      <c r="V20" s="4">
        <v>1</v>
      </c>
      <c r="W20" s="4">
        <v>1</v>
      </c>
      <c r="X20" s="4">
        <v>1</v>
      </c>
      <c r="Y20" s="4">
        <v>1</v>
      </c>
      <c r="Z20" s="4">
        <v>1</v>
      </c>
      <c r="AA20" s="4">
        <v>1</v>
      </c>
      <c r="AB20" s="4">
        <v>1</v>
      </c>
      <c r="AC20" s="4">
        <v>1</v>
      </c>
      <c r="AD20" s="4">
        <v>1</v>
      </c>
      <c r="AE20" s="4">
        <v>0</v>
      </c>
      <c r="AF20" s="4">
        <v>0</v>
      </c>
      <c r="AG20" s="4">
        <v>0</v>
      </c>
      <c r="AH20" s="4">
        <v>1</v>
      </c>
      <c r="AI20" s="4">
        <v>1</v>
      </c>
      <c r="AJ20" s="4">
        <v>1</v>
      </c>
      <c r="AK20" s="4">
        <v>1</v>
      </c>
      <c r="AL20" s="4">
        <v>1</v>
      </c>
      <c r="AM20" s="4">
        <v>1</v>
      </c>
      <c r="AN20" s="4">
        <v>1</v>
      </c>
      <c r="AO20" s="4">
        <v>1</v>
      </c>
      <c r="AP20" s="4">
        <v>1</v>
      </c>
      <c r="AQ20" s="4">
        <v>0</v>
      </c>
      <c r="AR20" s="4">
        <v>0</v>
      </c>
      <c r="AS20" s="4">
        <v>0</v>
      </c>
    </row>
    <row r="21" spans="1:45" x14ac:dyDescent="0.3">
      <c r="A21" s="38"/>
      <c r="B21" s="3">
        <v>16</v>
      </c>
      <c r="C21" s="5" t="s">
        <v>30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</row>
    <row r="22" spans="1:45" x14ac:dyDescent="0.3">
      <c r="A22" s="38"/>
      <c r="B22" s="3">
        <v>17</v>
      </c>
      <c r="C22" s="5" t="s">
        <v>31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</row>
    <row r="23" spans="1:45" x14ac:dyDescent="0.3">
      <c r="A23" s="38"/>
      <c r="B23" s="3">
        <v>18</v>
      </c>
      <c r="C23" s="5" t="s">
        <v>32</v>
      </c>
      <c r="D23" s="4">
        <v>1</v>
      </c>
      <c r="E23" s="4">
        <v>1</v>
      </c>
      <c r="F23" s="4">
        <v>1</v>
      </c>
      <c r="G23" s="4">
        <v>1</v>
      </c>
      <c r="H23" s="4">
        <v>1</v>
      </c>
      <c r="I23" s="4">
        <v>1</v>
      </c>
      <c r="J23" s="4">
        <v>1</v>
      </c>
      <c r="K23" s="4">
        <v>1</v>
      </c>
      <c r="L23" s="4">
        <v>1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>
        <v>1</v>
      </c>
      <c r="W23" s="4">
        <v>1</v>
      </c>
      <c r="X23" s="4">
        <v>1</v>
      </c>
      <c r="Y23" s="4">
        <v>1</v>
      </c>
      <c r="Z23" s="4">
        <v>1</v>
      </c>
      <c r="AA23" s="4">
        <v>1</v>
      </c>
      <c r="AB23" s="4">
        <v>1</v>
      </c>
      <c r="AC23" s="4">
        <v>1</v>
      </c>
      <c r="AD23" s="4">
        <v>1</v>
      </c>
      <c r="AE23" s="4">
        <v>1</v>
      </c>
      <c r="AF23" s="4">
        <v>1</v>
      </c>
      <c r="AG23" s="4">
        <v>1</v>
      </c>
      <c r="AH23" s="4">
        <v>1</v>
      </c>
      <c r="AI23" s="4">
        <v>1</v>
      </c>
      <c r="AJ23" s="4">
        <v>1</v>
      </c>
      <c r="AK23" s="4">
        <v>1</v>
      </c>
      <c r="AL23" s="4">
        <v>1</v>
      </c>
      <c r="AM23" s="4">
        <v>1</v>
      </c>
      <c r="AN23" s="4">
        <v>1</v>
      </c>
      <c r="AO23" s="4">
        <v>1</v>
      </c>
      <c r="AP23" s="4">
        <v>1</v>
      </c>
      <c r="AQ23" s="4">
        <v>1</v>
      </c>
      <c r="AR23" s="4">
        <v>1</v>
      </c>
      <c r="AS23" s="4">
        <v>1</v>
      </c>
    </row>
    <row r="24" spans="1:45" x14ac:dyDescent="0.3">
      <c r="A24" s="38"/>
      <c r="B24" s="3">
        <v>19</v>
      </c>
      <c r="C24" s="5" t="s">
        <v>33</v>
      </c>
      <c r="D24" s="4">
        <v>1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1</v>
      </c>
      <c r="M24" s="4">
        <v>1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1</v>
      </c>
      <c r="V24" s="4">
        <v>1</v>
      </c>
      <c r="W24" s="4">
        <v>1</v>
      </c>
      <c r="X24" s="4">
        <v>1</v>
      </c>
      <c r="Y24" s="4">
        <v>1</v>
      </c>
      <c r="Z24" s="4">
        <v>1</v>
      </c>
      <c r="AA24" s="4">
        <v>1</v>
      </c>
      <c r="AB24" s="4">
        <v>1</v>
      </c>
      <c r="AC24" s="4">
        <v>1</v>
      </c>
      <c r="AD24" s="4">
        <v>1</v>
      </c>
      <c r="AE24" s="4">
        <v>1</v>
      </c>
      <c r="AF24" s="4">
        <v>1</v>
      </c>
      <c r="AG24" s="4">
        <v>1</v>
      </c>
      <c r="AH24" s="4">
        <v>1</v>
      </c>
      <c r="AI24" s="4">
        <v>1</v>
      </c>
      <c r="AJ24" s="4">
        <v>1</v>
      </c>
      <c r="AK24" s="4">
        <v>1</v>
      </c>
      <c r="AL24" s="4">
        <v>1</v>
      </c>
      <c r="AM24" s="4">
        <v>1</v>
      </c>
      <c r="AN24" s="4">
        <v>1</v>
      </c>
      <c r="AO24" s="4">
        <v>1</v>
      </c>
      <c r="AP24" s="4">
        <v>1</v>
      </c>
      <c r="AQ24" s="4">
        <v>1</v>
      </c>
      <c r="AR24" s="4">
        <v>1</v>
      </c>
      <c r="AS24" s="4">
        <v>1</v>
      </c>
    </row>
    <row r="25" spans="1:45" x14ac:dyDescent="0.3">
      <c r="A25" s="38"/>
      <c r="B25" s="3">
        <v>20</v>
      </c>
      <c r="C25" s="5" t="s">
        <v>34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1</v>
      </c>
      <c r="AA25" s="4">
        <v>1</v>
      </c>
      <c r="AB25" s="4">
        <v>1</v>
      </c>
      <c r="AC25" s="4">
        <v>1</v>
      </c>
      <c r="AD25" s="4">
        <v>1</v>
      </c>
      <c r="AE25" s="4">
        <v>1</v>
      </c>
      <c r="AF25" s="4">
        <v>1</v>
      </c>
      <c r="AG25" s="4">
        <v>1</v>
      </c>
      <c r="AH25" s="4">
        <v>1</v>
      </c>
      <c r="AI25" s="4">
        <v>1</v>
      </c>
      <c r="AJ25" s="4">
        <v>1</v>
      </c>
      <c r="AK25" s="4">
        <v>1</v>
      </c>
      <c r="AL25" s="4">
        <v>1</v>
      </c>
      <c r="AM25" s="4">
        <v>1</v>
      </c>
      <c r="AN25" s="4">
        <v>1</v>
      </c>
      <c r="AO25" s="4">
        <v>1</v>
      </c>
      <c r="AP25" s="4">
        <v>1</v>
      </c>
      <c r="AQ25" s="4">
        <v>1</v>
      </c>
      <c r="AR25" s="4">
        <v>1</v>
      </c>
      <c r="AS25" s="4">
        <v>1</v>
      </c>
    </row>
    <row r="26" spans="1:45" x14ac:dyDescent="0.3">
      <c r="A26" s="38"/>
      <c r="B26" s="3">
        <v>21</v>
      </c>
      <c r="C26" s="5" t="s">
        <v>35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1</v>
      </c>
      <c r="Y26" s="4">
        <v>1</v>
      </c>
      <c r="Z26" s="4">
        <v>1</v>
      </c>
      <c r="AA26" s="4">
        <v>1</v>
      </c>
      <c r="AB26" s="4">
        <v>1</v>
      </c>
      <c r="AC26" s="4">
        <v>1</v>
      </c>
      <c r="AD26" s="4">
        <v>1</v>
      </c>
      <c r="AE26" s="4">
        <v>1</v>
      </c>
      <c r="AF26" s="4">
        <v>1</v>
      </c>
      <c r="AG26" s="4">
        <v>1</v>
      </c>
      <c r="AH26" s="4">
        <v>1</v>
      </c>
      <c r="AI26" s="4">
        <v>1</v>
      </c>
      <c r="AJ26" s="4">
        <v>1</v>
      </c>
      <c r="AK26" s="4">
        <v>1</v>
      </c>
      <c r="AL26" s="4">
        <v>1</v>
      </c>
      <c r="AM26" s="4">
        <v>1</v>
      </c>
      <c r="AN26" s="4">
        <v>1</v>
      </c>
      <c r="AO26" s="4">
        <v>1</v>
      </c>
      <c r="AP26" s="4">
        <v>1</v>
      </c>
      <c r="AQ26" s="4">
        <v>1</v>
      </c>
      <c r="AR26" s="4">
        <v>1</v>
      </c>
      <c r="AS26" s="4">
        <v>1</v>
      </c>
    </row>
    <row r="27" spans="1:45" x14ac:dyDescent="0.3">
      <c r="A27" s="38"/>
      <c r="B27" s="3">
        <v>22</v>
      </c>
      <c r="C27" s="5" t="s">
        <v>36</v>
      </c>
      <c r="D27" s="4">
        <v>1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>
        <v>1</v>
      </c>
      <c r="W27" s="4">
        <v>1</v>
      </c>
      <c r="X27" s="4">
        <v>1</v>
      </c>
      <c r="Y27" s="4">
        <v>1</v>
      </c>
      <c r="Z27" s="4">
        <v>1</v>
      </c>
      <c r="AA27" s="4">
        <v>1</v>
      </c>
      <c r="AB27" s="4">
        <v>1</v>
      </c>
      <c r="AC27" s="4">
        <v>1</v>
      </c>
      <c r="AD27" s="4">
        <v>1</v>
      </c>
      <c r="AE27" s="4">
        <v>1</v>
      </c>
      <c r="AF27" s="4">
        <v>1</v>
      </c>
      <c r="AG27" s="4">
        <v>1</v>
      </c>
      <c r="AH27" s="4">
        <v>1</v>
      </c>
      <c r="AI27" s="4">
        <v>1</v>
      </c>
      <c r="AJ27" s="4">
        <v>1</v>
      </c>
      <c r="AK27" s="4">
        <v>1</v>
      </c>
      <c r="AL27" s="4">
        <v>1</v>
      </c>
      <c r="AM27" s="4">
        <v>1</v>
      </c>
      <c r="AN27" s="4">
        <v>1</v>
      </c>
      <c r="AO27" s="4">
        <v>1</v>
      </c>
      <c r="AP27" s="4">
        <v>1</v>
      </c>
      <c r="AQ27" s="4">
        <v>1</v>
      </c>
      <c r="AR27" s="4">
        <v>1</v>
      </c>
      <c r="AS27" s="4">
        <v>1</v>
      </c>
    </row>
    <row r="28" spans="1:45" x14ac:dyDescent="0.3">
      <c r="A28" s="38"/>
      <c r="B28" s="3">
        <v>23</v>
      </c>
      <c r="C28" s="5" t="s">
        <v>37</v>
      </c>
      <c r="D28" s="4">
        <v>1</v>
      </c>
      <c r="E28" s="4">
        <v>1</v>
      </c>
      <c r="F28" s="4">
        <v>1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>
        <v>1</v>
      </c>
      <c r="W28" s="4">
        <v>1</v>
      </c>
      <c r="X28" s="4">
        <v>1</v>
      </c>
      <c r="Y28" s="4">
        <v>1</v>
      </c>
      <c r="Z28" s="4">
        <v>1</v>
      </c>
      <c r="AA28" s="4">
        <v>1</v>
      </c>
      <c r="AB28" s="4">
        <v>1</v>
      </c>
      <c r="AC28" s="4">
        <v>1</v>
      </c>
      <c r="AD28" s="4">
        <v>1</v>
      </c>
      <c r="AE28" s="4">
        <v>1</v>
      </c>
      <c r="AF28" s="4">
        <v>1</v>
      </c>
      <c r="AG28" s="4">
        <v>1</v>
      </c>
      <c r="AH28" s="4">
        <v>1</v>
      </c>
      <c r="AI28" s="4">
        <v>1</v>
      </c>
      <c r="AJ28" s="4">
        <v>1</v>
      </c>
      <c r="AK28" s="4">
        <v>1</v>
      </c>
      <c r="AL28" s="4">
        <v>1</v>
      </c>
      <c r="AM28" s="4">
        <v>1</v>
      </c>
      <c r="AN28" s="4">
        <v>1</v>
      </c>
      <c r="AO28" s="4">
        <v>1</v>
      </c>
      <c r="AP28" s="4">
        <v>1</v>
      </c>
      <c r="AQ28" s="4">
        <v>1</v>
      </c>
      <c r="AR28" s="4">
        <v>1</v>
      </c>
      <c r="AS28" s="4">
        <v>1</v>
      </c>
    </row>
    <row r="29" spans="1:45" x14ac:dyDescent="0.3">
      <c r="A29" s="38"/>
      <c r="B29" s="3">
        <v>24</v>
      </c>
      <c r="C29" s="5" t="s">
        <v>38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</row>
    <row r="30" spans="1:45" x14ac:dyDescent="0.3">
      <c r="A30" s="38"/>
      <c r="B30" s="3">
        <v>25</v>
      </c>
      <c r="C30" s="5" t="s">
        <v>39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</row>
    <row r="31" spans="1:45" x14ac:dyDescent="0.3">
      <c r="A31" s="38"/>
      <c r="B31" s="3">
        <v>26</v>
      </c>
      <c r="C31" s="5" t="s">
        <v>40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</row>
    <row r="32" spans="1:45" x14ac:dyDescent="0.3">
      <c r="A32" s="38"/>
      <c r="B32" s="3">
        <v>27</v>
      </c>
      <c r="C32" s="5" t="s">
        <v>41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0</v>
      </c>
      <c r="K32" s="4">
        <v>0</v>
      </c>
      <c r="L32" s="4">
        <v>0</v>
      </c>
      <c r="M32" s="4">
        <v>1</v>
      </c>
      <c r="N32" s="4">
        <v>1</v>
      </c>
      <c r="O32" s="4">
        <v>1</v>
      </c>
      <c r="P32" s="4">
        <v>1</v>
      </c>
      <c r="Q32" s="4">
        <v>1</v>
      </c>
      <c r="R32" s="4">
        <v>1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1</v>
      </c>
      <c r="Z32" s="4">
        <v>1</v>
      </c>
      <c r="AA32" s="4">
        <v>1</v>
      </c>
      <c r="AB32" s="4">
        <v>1</v>
      </c>
      <c r="AC32" s="4">
        <v>1</v>
      </c>
      <c r="AD32" s="4">
        <v>1</v>
      </c>
      <c r="AE32" s="4">
        <v>1</v>
      </c>
      <c r="AF32" s="4">
        <v>1</v>
      </c>
      <c r="AG32" s="4">
        <v>1</v>
      </c>
      <c r="AH32" s="4">
        <v>0</v>
      </c>
      <c r="AI32" s="4">
        <v>0</v>
      </c>
      <c r="AJ32" s="4">
        <v>0</v>
      </c>
      <c r="AK32" s="4">
        <v>1</v>
      </c>
      <c r="AL32" s="4">
        <v>1</v>
      </c>
      <c r="AM32" s="4">
        <v>1</v>
      </c>
      <c r="AN32" s="4">
        <v>0</v>
      </c>
      <c r="AO32" s="4">
        <v>0</v>
      </c>
      <c r="AP32" s="4">
        <v>0</v>
      </c>
      <c r="AQ32" s="4">
        <v>1</v>
      </c>
      <c r="AR32" s="4">
        <v>1</v>
      </c>
      <c r="AS32" s="4">
        <v>1</v>
      </c>
    </row>
    <row r="33" spans="1:45" x14ac:dyDescent="0.3">
      <c r="A33" s="38"/>
      <c r="B33" s="3">
        <v>28</v>
      </c>
      <c r="C33" s="5" t="s">
        <v>42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</row>
    <row r="34" spans="1:45" x14ac:dyDescent="0.3">
      <c r="A34" s="38"/>
      <c r="B34" s="3">
        <v>29</v>
      </c>
      <c r="C34" s="5" t="s">
        <v>43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4">
        <v>0</v>
      </c>
    </row>
    <row r="35" spans="1:45" x14ac:dyDescent="0.3">
      <c r="A35" s="38"/>
      <c r="B35" s="3">
        <v>30</v>
      </c>
      <c r="C35" s="5" t="s">
        <v>44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0</v>
      </c>
    </row>
    <row r="36" spans="1:45" x14ac:dyDescent="0.3">
      <c r="A36" s="38"/>
      <c r="B36" s="3">
        <v>31</v>
      </c>
      <c r="C36" s="5" t="s">
        <v>45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</row>
    <row r="37" spans="1:45" x14ac:dyDescent="0.3">
      <c r="A37" s="38"/>
      <c r="B37" s="3">
        <v>32</v>
      </c>
      <c r="C37" s="5" t="s">
        <v>46</v>
      </c>
      <c r="D37" s="4">
        <v>0</v>
      </c>
      <c r="E37" s="4">
        <v>0</v>
      </c>
      <c r="F37" s="4">
        <v>0</v>
      </c>
      <c r="G37" s="4">
        <v>1</v>
      </c>
      <c r="H37" s="4">
        <v>1</v>
      </c>
      <c r="I37" s="4">
        <v>1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1</v>
      </c>
      <c r="Q37" s="4">
        <v>1</v>
      </c>
      <c r="R37" s="4">
        <v>1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1</v>
      </c>
      <c r="AF37" s="4">
        <v>1</v>
      </c>
      <c r="AG37" s="4">
        <v>1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1</v>
      </c>
      <c r="AR37" s="4">
        <v>1</v>
      </c>
      <c r="AS37" s="4">
        <v>1</v>
      </c>
    </row>
    <row r="38" spans="1:45" x14ac:dyDescent="0.3">
      <c r="A38" s="38"/>
      <c r="B38" s="3">
        <v>33</v>
      </c>
      <c r="C38" s="5" t="s">
        <v>47</v>
      </c>
      <c r="D38" s="4">
        <v>1</v>
      </c>
      <c r="E38" s="4">
        <v>1</v>
      </c>
      <c r="F38" s="4">
        <v>1</v>
      </c>
      <c r="G38" s="4">
        <v>0</v>
      </c>
      <c r="H38" s="4">
        <v>0</v>
      </c>
      <c r="I38" s="4">
        <v>0</v>
      </c>
      <c r="J38" s="4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0</v>
      </c>
      <c r="Q38" s="4">
        <v>0</v>
      </c>
      <c r="R38" s="4">
        <v>0</v>
      </c>
      <c r="S38" s="4">
        <v>1</v>
      </c>
      <c r="T38" s="4">
        <v>1</v>
      </c>
      <c r="U38" s="4">
        <v>1</v>
      </c>
      <c r="V38" s="4">
        <v>1</v>
      </c>
      <c r="W38" s="4">
        <v>1</v>
      </c>
      <c r="X38" s="4">
        <v>1</v>
      </c>
      <c r="Y38" s="4">
        <v>1</v>
      </c>
      <c r="Z38" s="4">
        <v>1</v>
      </c>
      <c r="AA38" s="4">
        <v>1</v>
      </c>
      <c r="AB38" s="4">
        <v>1</v>
      </c>
      <c r="AC38" s="4">
        <v>1</v>
      </c>
      <c r="AD38" s="4">
        <v>1</v>
      </c>
      <c r="AE38" s="4">
        <v>0</v>
      </c>
      <c r="AF38" s="4">
        <v>0</v>
      </c>
      <c r="AG38" s="4">
        <v>0</v>
      </c>
      <c r="AH38" s="4">
        <v>1</v>
      </c>
      <c r="AI38" s="4">
        <v>1</v>
      </c>
      <c r="AJ38" s="4">
        <v>1</v>
      </c>
      <c r="AK38" s="4">
        <v>1</v>
      </c>
      <c r="AL38" s="4">
        <v>1</v>
      </c>
      <c r="AM38" s="4">
        <v>1</v>
      </c>
      <c r="AN38" s="4">
        <v>1</v>
      </c>
      <c r="AO38" s="4">
        <v>1</v>
      </c>
      <c r="AP38" s="4">
        <v>1</v>
      </c>
      <c r="AQ38" s="4">
        <v>0</v>
      </c>
      <c r="AR38" s="4">
        <v>0</v>
      </c>
      <c r="AS38" s="4">
        <v>0</v>
      </c>
    </row>
    <row r="39" spans="1:45" x14ac:dyDescent="0.3">
      <c r="A39" s="38"/>
      <c r="B39" s="3">
        <v>34</v>
      </c>
      <c r="C39" s="5" t="s">
        <v>48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</row>
    <row r="40" spans="1:45" x14ac:dyDescent="0.3">
      <c r="A40" s="38"/>
      <c r="B40" s="3">
        <v>35</v>
      </c>
      <c r="C40" s="5" t="s">
        <v>51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</row>
    <row r="41" spans="1:45" x14ac:dyDescent="0.3">
      <c r="A41" s="38"/>
      <c r="B41" s="3">
        <v>36</v>
      </c>
      <c r="C41" s="5" t="s">
        <v>49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  <c r="W41" s="4">
        <v>1</v>
      </c>
      <c r="X41" s="4">
        <v>1</v>
      </c>
      <c r="Y41" s="4">
        <v>1</v>
      </c>
      <c r="Z41" s="4">
        <v>1</v>
      </c>
      <c r="AA41" s="4">
        <v>1</v>
      </c>
      <c r="AB41" s="4">
        <v>1</v>
      </c>
      <c r="AC41" s="4">
        <v>1</v>
      </c>
      <c r="AD41" s="4">
        <v>1</v>
      </c>
      <c r="AE41" s="4">
        <v>1</v>
      </c>
      <c r="AF41" s="4">
        <v>1</v>
      </c>
      <c r="AG41" s="4">
        <v>1</v>
      </c>
      <c r="AH41" s="4">
        <v>1</v>
      </c>
      <c r="AI41" s="4">
        <v>1</v>
      </c>
      <c r="AJ41" s="4">
        <v>1</v>
      </c>
      <c r="AK41" s="4">
        <v>1</v>
      </c>
      <c r="AL41" s="4">
        <v>1</v>
      </c>
      <c r="AM41" s="4">
        <v>1</v>
      </c>
      <c r="AN41" s="4">
        <v>1</v>
      </c>
      <c r="AO41" s="4">
        <v>1</v>
      </c>
      <c r="AP41" s="4">
        <v>1</v>
      </c>
      <c r="AQ41" s="4">
        <v>1</v>
      </c>
      <c r="AR41" s="4">
        <v>1</v>
      </c>
      <c r="AS41" s="4">
        <v>1</v>
      </c>
    </row>
    <row r="42" spans="1:45" x14ac:dyDescent="0.3">
      <c r="A42" s="38"/>
      <c r="B42" s="3">
        <v>37</v>
      </c>
      <c r="C42" s="5" t="s">
        <v>50</v>
      </c>
      <c r="D42" s="4">
        <v>1</v>
      </c>
      <c r="E42" s="4">
        <v>1</v>
      </c>
      <c r="F42" s="4">
        <v>1</v>
      </c>
      <c r="G42" s="4">
        <v>1</v>
      </c>
      <c r="H42" s="4">
        <v>1</v>
      </c>
      <c r="I42" s="4">
        <v>1</v>
      </c>
      <c r="J42" s="4">
        <v>0</v>
      </c>
      <c r="K42" s="4">
        <v>0</v>
      </c>
      <c r="L42" s="4">
        <v>0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1</v>
      </c>
      <c r="Z42" s="4">
        <v>1</v>
      </c>
      <c r="AA42" s="4">
        <v>1</v>
      </c>
      <c r="AB42" s="4">
        <v>1</v>
      </c>
      <c r="AC42" s="4">
        <v>1</v>
      </c>
      <c r="AD42" s="4">
        <v>1</v>
      </c>
      <c r="AE42" s="4">
        <v>1</v>
      </c>
      <c r="AF42" s="4">
        <v>1</v>
      </c>
      <c r="AG42" s="4">
        <v>1</v>
      </c>
      <c r="AH42" s="4">
        <v>0</v>
      </c>
      <c r="AI42" s="4">
        <v>0</v>
      </c>
      <c r="AJ42" s="4">
        <v>0</v>
      </c>
      <c r="AK42" s="4">
        <v>1</v>
      </c>
      <c r="AL42" s="4">
        <v>1</v>
      </c>
      <c r="AM42" s="4">
        <v>1</v>
      </c>
      <c r="AN42" s="4">
        <v>0</v>
      </c>
      <c r="AO42" s="4">
        <v>0</v>
      </c>
      <c r="AP42" s="4">
        <v>0</v>
      </c>
      <c r="AQ42" s="4">
        <v>1</v>
      </c>
      <c r="AR42" s="4">
        <v>1</v>
      </c>
      <c r="AS42" s="4">
        <v>1</v>
      </c>
    </row>
    <row r="43" spans="1:45" x14ac:dyDescent="0.3">
      <c r="A43" s="38"/>
      <c r="B43" s="3">
        <v>38</v>
      </c>
      <c r="C43" s="5" t="s">
        <v>52</v>
      </c>
      <c r="D43" s="4">
        <v>1</v>
      </c>
      <c r="E43" s="4">
        <v>1</v>
      </c>
      <c r="F43" s="4">
        <v>1</v>
      </c>
      <c r="G43" s="4">
        <v>1</v>
      </c>
      <c r="H43" s="4">
        <v>1</v>
      </c>
      <c r="I43" s="4">
        <v>1</v>
      </c>
      <c r="J43" s="4">
        <v>0</v>
      </c>
      <c r="K43" s="4">
        <v>0</v>
      </c>
      <c r="L43" s="4">
        <v>0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1</v>
      </c>
      <c r="Z43" s="4">
        <v>1</v>
      </c>
      <c r="AA43" s="4">
        <v>1</v>
      </c>
      <c r="AB43" s="4">
        <v>1</v>
      </c>
      <c r="AC43" s="4">
        <v>1</v>
      </c>
      <c r="AD43" s="4">
        <v>1</v>
      </c>
      <c r="AE43" s="4">
        <v>1</v>
      </c>
      <c r="AF43" s="4">
        <v>1</v>
      </c>
      <c r="AG43" s="4">
        <v>1</v>
      </c>
      <c r="AH43" s="4">
        <v>0</v>
      </c>
      <c r="AI43" s="4">
        <v>0</v>
      </c>
      <c r="AJ43" s="4">
        <v>0</v>
      </c>
      <c r="AK43" s="4">
        <v>1</v>
      </c>
      <c r="AL43" s="4">
        <v>1</v>
      </c>
      <c r="AM43" s="4">
        <v>1</v>
      </c>
      <c r="AN43" s="4">
        <v>0</v>
      </c>
      <c r="AO43" s="4">
        <v>0</v>
      </c>
      <c r="AP43" s="4">
        <v>0</v>
      </c>
      <c r="AQ43" s="4">
        <v>1</v>
      </c>
      <c r="AR43" s="4">
        <v>1</v>
      </c>
      <c r="AS43" s="4">
        <v>1</v>
      </c>
    </row>
    <row r="44" spans="1:45" x14ac:dyDescent="0.3">
      <c r="A44" s="38"/>
      <c r="B44" s="3">
        <v>39</v>
      </c>
      <c r="C44" s="5" t="s">
        <v>53</v>
      </c>
      <c r="D44" s="4">
        <v>1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1</v>
      </c>
      <c r="Z44" s="4">
        <v>1</v>
      </c>
      <c r="AA44" s="4">
        <v>1</v>
      </c>
      <c r="AB44" s="4">
        <v>1</v>
      </c>
      <c r="AC44" s="4">
        <v>1</v>
      </c>
      <c r="AD44" s="4">
        <v>1</v>
      </c>
      <c r="AE44" s="4">
        <v>1</v>
      </c>
      <c r="AF44" s="4">
        <v>1</v>
      </c>
      <c r="AG44" s="4">
        <v>1</v>
      </c>
      <c r="AH44" s="4">
        <v>1</v>
      </c>
      <c r="AI44" s="4">
        <v>1</v>
      </c>
      <c r="AJ44" s="4">
        <v>1</v>
      </c>
      <c r="AK44" s="4">
        <v>1</v>
      </c>
      <c r="AL44" s="4">
        <v>1</v>
      </c>
      <c r="AM44" s="4">
        <v>1</v>
      </c>
      <c r="AN44" s="4">
        <v>1</v>
      </c>
      <c r="AO44" s="4">
        <v>1</v>
      </c>
      <c r="AP44" s="4">
        <v>1</v>
      </c>
      <c r="AQ44" s="4">
        <v>1</v>
      </c>
      <c r="AR44" s="4">
        <v>1</v>
      </c>
      <c r="AS44" s="4">
        <v>1</v>
      </c>
    </row>
    <row r="45" spans="1:45" x14ac:dyDescent="0.3">
      <c r="A45" s="38"/>
      <c r="B45" s="3">
        <v>40</v>
      </c>
      <c r="C45" s="5" t="s">
        <v>54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0</v>
      </c>
      <c r="AP45" s="4">
        <v>0</v>
      </c>
      <c r="AQ45" s="4">
        <v>0</v>
      </c>
      <c r="AR45" s="4">
        <v>0</v>
      </c>
      <c r="AS45" s="4">
        <v>0</v>
      </c>
    </row>
    <row r="46" spans="1:45" x14ac:dyDescent="0.3">
      <c r="A46" s="38"/>
      <c r="B46" s="3">
        <v>41</v>
      </c>
      <c r="C46" s="5" t="s">
        <v>55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0</v>
      </c>
      <c r="AP46" s="4">
        <v>0</v>
      </c>
      <c r="AQ46" s="4">
        <v>0</v>
      </c>
      <c r="AR46" s="4">
        <v>0</v>
      </c>
      <c r="AS46" s="4">
        <v>0</v>
      </c>
    </row>
    <row r="47" spans="1:45" x14ac:dyDescent="0.3">
      <c r="A47" s="38"/>
      <c r="B47" s="3">
        <v>42</v>
      </c>
      <c r="C47" s="5" t="s">
        <v>56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</row>
    <row r="48" spans="1:45" x14ac:dyDescent="0.3">
      <c r="A48" s="38"/>
      <c r="B48" s="3">
        <v>43</v>
      </c>
      <c r="C48" s="5" t="s">
        <v>57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  <c r="Z48" s="4">
        <v>0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0</v>
      </c>
      <c r="AP48" s="4">
        <v>0</v>
      </c>
      <c r="AQ48" s="4">
        <v>0</v>
      </c>
      <c r="AR48" s="4">
        <v>0</v>
      </c>
      <c r="AS48" s="4">
        <v>0</v>
      </c>
    </row>
    <row r="49" spans="1:45" x14ac:dyDescent="0.3">
      <c r="A49" s="38"/>
      <c r="B49" s="3">
        <v>44</v>
      </c>
      <c r="C49" s="5" t="s">
        <v>58</v>
      </c>
      <c r="D49" s="4">
        <v>1</v>
      </c>
      <c r="E49" s="4">
        <v>1</v>
      </c>
      <c r="F49" s="4">
        <v>1</v>
      </c>
      <c r="G49" s="4">
        <v>1</v>
      </c>
      <c r="H49" s="4">
        <v>1</v>
      </c>
      <c r="I49" s="4">
        <v>1</v>
      </c>
      <c r="J49" s="4">
        <v>1</v>
      </c>
      <c r="K49" s="4">
        <v>1</v>
      </c>
      <c r="L49" s="4">
        <v>1</v>
      </c>
      <c r="M49" s="4">
        <v>1</v>
      </c>
      <c r="N49" s="4">
        <v>1</v>
      </c>
      <c r="O49" s="4">
        <v>1</v>
      </c>
      <c r="P49" s="4">
        <v>1</v>
      </c>
      <c r="Q49" s="4">
        <v>1</v>
      </c>
      <c r="R49" s="4">
        <v>1</v>
      </c>
      <c r="S49" s="4">
        <v>1</v>
      </c>
      <c r="T49" s="4">
        <v>1</v>
      </c>
      <c r="U49" s="4">
        <v>1</v>
      </c>
      <c r="V49" s="4">
        <v>1</v>
      </c>
      <c r="W49" s="4">
        <v>1</v>
      </c>
      <c r="X49" s="4">
        <v>1</v>
      </c>
      <c r="Y49" s="4">
        <v>1</v>
      </c>
      <c r="Z49" s="4">
        <v>1</v>
      </c>
      <c r="AA49" s="4">
        <v>1</v>
      </c>
      <c r="AB49" s="4">
        <v>1</v>
      </c>
      <c r="AC49" s="4">
        <v>1</v>
      </c>
      <c r="AD49" s="4">
        <v>1</v>
      </c>
      <c r="AE49" s="4">
        <v>1</v>
      </c>
      <c r="AF49" s="4">
        <v>1</v>
      </c>
      <c r="AG49" s="4">
        <v>1</v>
      </c>
      <c r="AH49" s="4">
        <v>1</v>
      </c>
      <c r="AI49" s="4">
        <v>1</v>
      </c>
      <c r="AJ49" s="4">
        <v>1</v>
      </c>
      <c r="AK49" s="4">
        <v>1</v>
      </c>
      <c r="AL49" s="4">
        <v>1</v>
      </c>
      <c r="AM49" s="4">
        <v>1</v>
      </c>
      <c r="AN49" s="4">
        <v>1</v>
      </c>
      <c r="AO49" s="4">
        <v>1</v>
      </c>
      <c r="AP49" s="4">
        <v>1</v>
      </c>
      <c r="AQ49" s="4">
        <v>1</v>
      </c>
      <c r="AR49" s="4">
        <v>1</v>
      </c>
      <c r="AS49" s="4">
        <v>1</v>
      </c>
    </row>
    <row r="50" spans="1:45" x14ac:dyDescent="0.3">
      <c r="A50" s="38"/>
      <c r="B50" s="3">
        <v>45</v>
      </c>
      <c r="C50" s="5" t="s">
        <v>59</v>
      </c>
      <c r="D50" s="4">
        <v>0</v>
      </c>
      <c r="E50" s="4">
        <v>0</v>
      </c>
      <c r="F50" s="4">
        <v>0</v>
      </c>
      <c r="G50" s="4">
        <v>1</v>
      </c>
      <c r="H50" s="4">
        <v>1</v>
      </c>
      <c r="I50" s="4">
        <v>1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1</v>
      </c>
      <c r="Q50" s="4">
        <v>1</v>
      </c>
      <c r="R50" s="4">
        <v>1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1</v>
      </c>
      <c r="AF50" s="4">
        <v>1</v>
      </c>
      <c r="AG50" s="4">
        <v>1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1</v>
      </c>
      <c r="AR50" s="4">
        <v>1</v>
      </c>
      <c r="AS50" s="4">
        <v>1</v>
      </c>
    </row>
    <row r="51" spans="1:45" x14ac:dyDescent="0.3">
      <c r="A51" s="38"/>
      <c r="B51" s="3">
        <v>46</v>
      </c>
      <c r="C51" s="5" t="s">
        <v>60</v>
      </c>
      <c r="D51" s="4">
        <v>1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1</v>
      </c>
      <c r="L51" s="4">
        <v>1</v>
      </c>
      <c r="M51" s="4">
        <v>1</v>
      </c>
      <c r="N51" s="4">
        <v>1</v>
      </c>
      <c r="O51" s="4">
        <v>1</v>
      </c>
      <c r="P51" s="4">
        <v>1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1</v>
      </c>
      <c r="W51" s="4">
        <v>1</v>
      </c>
      <c r="X51" s="4">
        <v>1</v>
      </c>
      <c r="Y51" s="4">
        <v>1</v>
      </c>
      <c r="Z51" s="4">
        <v>1</v>
      </c>
      <c r="AA51" s="4">
        <v>1</v>
      </c>
      <c r="AB51" s="4">
        <v>1</v>
      </c>
      <c r="AC51" s="4">
        <v>1</v>
      </c>
      <c r="AD51" s="4">
        <v>1</v>
      </c>
      <c r="AE51" s="4">
        <v>1</v>
      </c>
      <c r="AF51" s="4">
        <v>1</v>
      </c>
      <c r="AG51" s="4">
        <v>1</v>
      </c>
      <c r="AH51" s="4">
        <v>1</v>
      </c>
      <c r="AI51" s="4">
        <v>1</v>
      </c>
      <c r="AJ51" s="4">
        <v>1</v>
      </c>
      <c r="AK51" s="4">
        <v>1</v>
      </c>
      <c r="AL51" s="4">
        <v>1</v>
      </c>
      <c r="AM51" s="4">
        <v>1</v>
      </c>
      <c r="AN51" s="4">
        <v>1</v>
      </c>
      <c r="AO51" s="4">
        <v>1</v>
      </c>
      <c r="AP51" s="4">
        <v>1</v>
      </c>
      <c r="AQ51" s="4">
        <v>1</v>
      </c>
      <c r="AR51" s="4">
        <v>1</v>
      </c>
      <c r="AS51" s="4">
        <v>1</v>
      </c>
    </row>
    <row r="52" spans="1:45" x14ac:dyDescent="0.3">
      <c r="A52" s="38"/>
      <c r="B52" s="3">
        <v>47</v>
      </c>
      <c r="C52" s="5" t="s">
        <v>61</v>
      </c>
      <c r="D52" s="4">
        <v>0</v>
      </c>
      <c r="E52" s="4">
        <v>0</v>
      </c>
      <c r="F52" s="4">
        <v>0</v>
      </c>
      <c r="G52" s="4">
        <v>1</v>
      </c>
      <c r="H52" s="4">
        <v>1</v>
      </c>
      <c r="I52" s="4">
        <v>1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1</v>
      </c>
      <c r="Q52" s="4">
        <v>1</v>
      </c>
      <c r="R52" s="4">
        <v>1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1</v>
      </c>
      <c r="AF52" s="4">
        <v>1</v>
      </c>
      <c r="AG52" s="4">
        <v>1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1</v>
      </c>
      <c r="AR52" s="4">
        <v>1</v>
      </c>
      <c r="AS52" s="4">
        <v>1</v>
      </c>
    </row>
    <row r="53" spans="1:45" x14ac:dyDescent="0.3">
      <c r="A53" s="38"/>
      <c r="B53" s="3">
        <v>48</v>
      </c>
      <c r="C53" s="5" t="s">
        <v>62</v>
      </c>
      <c r="D53" s="4">
        <v>1</v>
      </c>
      <c r="E53" s="4">
        <v>1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  <c r="Q53" s="4">
        <v>1</v>
      </c>
      <c r="R53" s="4">
        <v>1</v>
      </c>
      <c r="S53" s="4">
        <v>1</v>
      </c>
      <c r="T53" s="4">
        <v>1</v>
      </c>
      <c r="U53" s="4">
        <v>1</v>
      </c>
      <c r="V53" s="4">
        <v>1</v>
      </c>
      <c r="W53" s="4">
        <v>1</v>
      </c>
      <c r="X53" s="4">
        <v>1</v>
      </c>
      <c r="Y53" s="4">
        <v>1</v>
      </c>
      <c r="Z53" s="4">
        <v>1</v>
      </c>
      <c r="AA53" s="4">
        <v>1</v>
      </c>
      <c r="AB53" s="4">
        <v>1</v>
      </c>
      <c r="AC53" s="4">
        <v>1</v>
      </c>
      <c r="AD53" s="4">
        <v>1</v>
      </c>
      <c r="AE53" s="4">
        <v>1</v>
      </c>
      <c r="AF53" s="4">
        <v>1</v>
      </c>
      <c r="AG53" s="4">
        <v>1</v>
      </c>
      <c r="AH53" s="4">
        <v>1</v>
      </c>
      <c r="AI53" s="4">
        <v>1</v>
      </c>
      <c r="AJ53" s="4">
        <v>1</v>
      </c>
      <c r="AK53" s="4">
        <v>1</v>
      </c>
      <c r="AL53" s="4">
        <v>1</v>
      </c>
      <c r="AM53" s="4">
        <v>1</v>
      </c>
      <c r="AN53" s="4">
        <v>1</v>
      </c>
      <c r="AO53" s="4">
        <v>1</v>
      </c>
      <c r="AP53" s="4">
        <v>1</v>
      </c>
      <c r="AQ53" s="4">
        <v>1</v>
      </c>
      <c r="AR53" s="4">
        <v>1</v>
      </c>
      <c r="AS53" s="4">
        <v>1</v>
      </c>
    </row>
    <row r="54" spans="1:45" x14ac:dyDescent="0.3">
      <c r="A54" s="38"/>
      <c r="B54" s="3">
        <v>49</v>
      </c>
      <c r="C54" s="5" t="s">
        <v>63</v>
      </c>
      <c r="D54" s="4">
        <v>1</v>
      </c>
      <c r="E54" s="4">
        <v>1</v>
      </c>
      <c r="F54" s="4">
        <v>1</v>
      </c>
      <c r="G54" s="4">
        <v>1</v>
      </c>
      <c r="H54" s="4">
        <v>1</v>
      </c>
      <c r="I54" s="4">
        <v>1</v>
      </c>
      <c r="J54" s="4">
        <v>1</v>
      </c>
      <c r="K54" s="4">
        <v>1</v>
      </c>
      <c r="L54" s="4">
        <v>1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1</v>
      </c>
      <c r="S54" s="4">
        <v>1</v>
      </c>
      <c r="T54" s="4">
        <v>1</v>
      </c>
      <c r="U54" s="4">
        <v>1</v>
      </c>
      <c r="V54" s="4">
        <v>1</v>
      </c>
      <c r="W54" s="4">
        <v>1</v>
      </c>
      <c r="X54" s="4">
        <v>1</v>
      </c>
      <c r="Y54" s="4">
        <v>1</v>
      </c>
      <c r="Z54" s="4">
        <v>1</v>
      </c>
      <c r="AA54" s="4">
        <v>1</v>
      </c>
      <c r="AB54" s="4">
        <v>1</v>
      </c>
      <c r="AC54" s="4">
        <v>1</v>
      </c>
      <c r="AD54" s="4">
        <v>1</v>
      </c>
      <c r="AE54" s="4">
        <v>1</v>
      </c>
      <c r="AF54" s="4">
        <v>1</v>
      </c>
      <c r="AG54" s="4">
        <v>1</v>
      </c>
      <c r="AH54" s="4">
        <v>1</v>
      </c>
      <c r="AI54" s="4">
        <v>1</v>
      </c>
      <c r="AJ54" s="4">
        <v>1</v>
      </c>
      <c r="AK54" s="4">
        <v>1</v>
      </c>
      <c r="AL54" s="4">
        <v>1</v>
      </c>
      <c r="AM54" s="4">
        <v>1</v>
      </c>
      <c r="AN54" s="4">
        <v>1</v>
      </c>
      <c r="AO54" s="4">
        <v>1</v>
      </c>
      <c r="AP54" s="4">
        <v>1</v>
      </c>
      <c r="AQ54" s="4">
        <v>1</v>
      </c>
      <c r="AR54" s="4">
        <v>1</v>
      </c>
      <c r="AS54" s="4">
        <v>1</v>
      </c>
    </row>
    <row r="55" spans="1:45" x14ac:dyDescent="0.3">
      <c r="A55" s="38"/>
      <c r="B55" s="3">
        <v>50</v>
      </c>
      <c r="C55" s="5" t="s">
        <v>64</v>
      </c>
      <c r="D55" s="4">
        <v>1</v>
      </c>
      <c r="E55" s="4">
        <v>1</v>
      </c>
      <c r="F55" s="4">
        <v>1</v>
      </c>
      <c r="G55" s="4">
        <v>1</v>
      </c>
      <c r="H55" s="4">
        <v>1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1</v>
      </c>
      <c r="S55" s="4">
        <v>1</v>
      </c>
      <c r="T55" s="4">
        <v>1</v>
      </c>
      <c r="U55" s="4">
        <v>1</v>
      </c>
      <c r="V55" s="4">
        <v>1</v>
      </c>
      <c r="W55" s="4">
        <v>1</v>
      </c>
      <c r="X55" s="4">
        <v>1</v>
      </c>
      <c r="Y55" s="4">
        <v>1</v>
      </c>
      <c r="Z55" s="4">
        <v>1</v>
      </c>
      <c r="AA55" s="4">
        <v>1</v>
      </c>
      <c r="AB55" s="4">
        <v>1</v>
      </c>
      <c r="AC55" s="4">
        <v>1</v>
      </c>
      <c r="AD55" s="4">
        <v>1</v>
      </c>
      <c r="AE55" s="4">
        <v>1</v>
      </c>
      <c r="AF55" s="4">
        <v>1</v>
      </c>
      <c r="AG55" s="4">
        <v>1</v>
      </c>
      <c r="AH55" s="4">
        <v>1</v>
      </c>
      <c r="AI55" s="4">
        <v>1</v>
      </c>
      <c r="AJ55" s="4">
        <v>1</v>
      </c>
      <c r="AK55" s="4">
        <v>1</v>
      </c>
      <c r="AL55" s="4">
        <v>1</v>
      </c>
      <c r="AM55" s="4">
        <v>1</v>
      </c>
      <c r="AN55" s="4">
        <v>1</v>
      </c>
      <c r="AO55" s="4">
        <v>1</v>
      </c>
      <c r="AP55" s="4">
        <v>1</v>
      </c>
      <c r="AQ55" s="4">
        <v>1</v>
      </c>
      <c r="AR55" s="4">
        <v>1</v>
      </c>
      <c r="AS55" s="4">
        <v>1</v>
      </c>
    </row>
    <row r="56" spans="1:45" x14ac:dyDescent="0.3">
      <c r="A56" s="38"/>
      <c r="B56" s="3">
        <v>51</v>
      </c>
      <c r="C56" s="5" t="s">
        <v>152</v>
      </c>
      <c r="D56" s="4">
        <v>1</v>
      </c>
      <c r="E56" s="4">
        <v>1</v>
      </c>
      <c r="F56" s="4">
        <v>1</v>
      </c>
      <c r="G56" s="4">
        <v>1</v>
      </c>
      <c r="H56" s="4">
        <v>1</v>
      </c>
      <c r="I56" s="4">
        <v>1</v>
      </c>
      <c r="J56" s="4">
        <v>1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  <c r="Q56" s="4">
        <v>1</v>
      </c>
      <c r="R56" s="4">
        <v>1</v>
      </c>
      <c r="S56" s="4">
        <v>1</v>
      </c>
      <c r="T56" s="4">
        <v>1</v>
      </c>
      <c r="U56" s="4">
        <v>1</v>
      </c>
      <c r="V56" s="4">
        <v>1</v>
      </c>
      <c r="W56" s="4">
        <v>1</v>
      </c>
      <c r="X56" s="4">
        <v>1</v>
      </c>
      <c r="Y56" s="4">
        <v>1</v>
      </c>
      <c r="Z56" s="4">
        <v>1</v>
      </c>
      <c r="AA56" s="4">
        <v>1</v>
      </c>
      <c r="AB56" s="4">
        <v>1</v>
      </c>
      <c r="AC56" s="4">
        <v>1</v>
      </c>
      <c r="AD56" s="4">
        <v>1</v>
      </c>
      <c r="AE56" s="4">
        <v>1</v>
      </c>
      <c r="AF56" s="4">
        <v>1</v>
      </c>
      <c r="AG56" s="4">
        <v>1</v>
      </c>
      <c r="AH56" s="4">
        <v>1</v>
      </c>
      <c r="AI56" s="4">
        <v>1</v>
      </c>
      <c r="AJ56" s="4">
        <v>1</v>
      </c>
      <c r="AK56" s="4">
        <v>1</v>
      </c>
      <c r="AL56" s="4">
        <v>1</v>
      </c>
      <c r="AM56" s="4">
        <v>1</v>
      </c>
      <c r="AN56" s="4">
        <v>1</v>
      </c>
      <c r="AO56" s="4">
        <v>1</v>
      </c>
      <c r="AP56" s="4">
        <v>1</v>
      </c>
      <c r="AQ56" s="4">
        <v>1</v>
      </c>
      <c r="AR56" s="4">
        <v>1</v>
      </c>
      <c r="AS56" s="4">
        <v>1</v>
      </c>
    </row>
    <row r="57" spans="1:45" x14ac:dyDescent="0.3">
      <c r="A57" s="38"/>
      <c r="B57" s="3">
        <v>52</v>
      </c>
      <c r="C57" s="5" t="s">
        <v>65</v>
      </c>
      <c r="D57" s="4">
        <v>1</v>
      </c>
      <c r="E57" s="4">
        <v>1</v>
      </c>
      <c r="F57" s="4">
        <v>1</v>
      </c>
      <c r="G57" s="4">
        <v>1</v>
      </c>
      <c r="H57" s="4">
        <v>1</v>
      </c>
      <c r="I57" s="4">
        <v>1</v>
      </c>
      <c r="J57" s="4">
        <v>1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  <c r="Q57" s="4">
        <v>1</v>
      </c>
      <c r="R57" s="4">
        <v>1</v>
      </c>
      <c r="S57" s="4">
        <v>1</v>
      </c>
      <c r="T57" s="4">
        <v>1</v>
      </c>
      <c r="U57" s="4">
        <v>1</v>
      </c>
      <c r="V57" s="4">
        <v>1</v>
      </c>
      <c r="W57" s="4">
        <v>1</v>
      </c>
      <c r="X57" s="4">
        <v>1</v>
      </c>
      <c r="Y57" s="4">
        <v>1</v>
      </c>
      <c r="Z57" s="4">
        <v>1</v>
      </c>
      <c r="AA57" s="4">
        <v>1</v>
      </c>
      <c r="AB57" s="4">
        <v>1</v>
      </c>
      <c r="AC57" s="4">
        <v>1</v>
      </c>
      <c r="AD57" s="4">
        <v>1</v>
      </c>
      <c r="AE57" s="4">
        <v>1</v>
      </c>
      <c r="AF57" s="4">
        <v>1</v>
      </c>
      <c r="AG57" s="4">
        <v>1</v>
      </c>
      <c r="AH57" s="4">
        <v>1</v>
      </c>
      <c r="AI57" s="4">
        <v>1</v>
      </c>
      <c r="AJ57" s="4">
        <v>1</v>
      </c>
      <c r="AK57" s="4">
        <v>1</v>
      </c>
      <c r="AL57" s="4">
        <v>1</v>
      </c>
      <c r="AM57" s="4">
        <v>1</v>
      </c>
      <c r="AN57" s="4">
        <v>1</v>
      </c>
      <c r="AO57" s="4">
        <v>1</v>
      </c>
      <c r="AP57" s="4">
        <v>1</v>
      </c>
      <c r="AQ57" s="4">
        <v>1</v>
      </c>
      <c r="AR57" s="4">
        <v>1</v>
      </c>
      <c r="AS57" s="4">
        <v>1</v>
      </c>
    </row>
    <row r="58" spans="1:45" x14ac:dyDescent="0.3">
      <c r="A58" s="38"/>
      <c r="B58" s="3">
        <v>53</v>
      </c>
      <c r="C58" s="5" t="s">
        <v>66</v>
      </c>
      <c r="D58" s="4">
        <v>1</v>
      </c>
      <c r="E58" s="4">
        <v>1</v>
      </c>
      <c r="F58" s="4">
        <v>1</v>
      </c>
      <c r="G58" s="4">
        <v>1</v>
      </c>
      <c r="H58" s="4">
        <v>1</v>
      </c>
      <c r="I58" s="4">
        <v>1</v>
      </c>
      <c r="J58" s="4">
        <v>1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  <c r="Q58" s="4">
        <v>1</v>
      </c>
      <c r="R58" s="4">
        <v>1</v>
      </c>
      <c r="S58" s="4">
        <v>1</v>
      </c>
      <c r="T58" s="4">
        <v>1</v>
      </c>
      <c r="U58" s="4">
        <v>1</v>
      </c>
      <c r="V58" s="4">
        <v>1</v>
      </c>
      <c r="W58" s="4">
        <v>1</v>
      </c>
      <c r="X58" s="4">
        <v>1</v>
      </c>
      <c r="Y58" s="4">
        <v>1</v>
      </c>
      <c r="Z58" s="4">
        <v>1</v>
      </c>
      <c r="AA58" s="4">
        <v>1</v>
      </c>
      <c r="AB58" s="4">
        <v>1</v>
      </c>
      <c r="AC58" s="4">
        <v>1</v>
      </c>
      <c r="AD58" s="4">
        <v>1</v>
      </c>
      <c r="AE58" s="4">
        <v>1</v>
      </c>
      <c r="AF58" s="4">
        <v>1</v>
      </c>
      <c r="AG58" s="4">
        <v>1</v>
      </c>
      <c r="AH58" s="4">
        <v>1</v>
      </c>
      <c r="AI58" s="4">
        <v>1</v>
      </c>
      <c r="AJ58" s="4">
        <v>1</v>
      </c>
      <c r="AK58" s="4">
        <v>1</v>
      </c>
      <c r="AL58" s="4">
        <v>1</v>
      </c>
      <c r="AM58" s="4">
        <v>1</v>
      </c>
      <c r="AN58" s="4">
        <v>1</v>
      </c>
      <c r="AO58" s="4">
        <v>1</v>
      </c>
      <c r="AP58" s="4">
        <v>1</v>
      </c>
      <c r="AQ58" s="4">
        <v>1</v>
      </c>
      <c r="AR58" s="4">
        <v>1</v>
      </c>
      <c r="AS58" s="4">
        <v>1</v>
      </c>
    </row>
    <row r="59" spans="1:45" x14ac:dyDescent="0.3">
      <c r="A59" s="38"/>
      <c r="B59" s="3">
        <v>54</v>
      </c>
      <c r="C59" s="5" t="s">
        <v>67</v>
      </c>
      <c r="D59" s="4">
        <v>1</v>
      </c>
      <c r="E59" s="4">
        <v>1</v>
      </c>
      <c r="F59" s="4">
        <v>1</v>
      </c>
      <c r="G59" s="4">
        <v>1</v>
      </c>
      <c r="H59" s="4">
        <v>1</v>
      </c>
      <c r="I59" s="4">
        <v>1</v>
      </c>
      <c r="J59" s="4">
        <v>1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  <c r="Q59" s="4">
        <v>1</v>
      </c>
      <c r="R59" s="4">
        <v>1</v>
      </c>
      <c r="S59" s="4">
        <v>1</v>
      </c>
      <c r="T59" s="4">
        <v>1</v>
      </c>
      <c r="U59" s="4">
        <v>1</v>
      </c>
      <c r="V59" s="4">
        <v>1</v>
      </c>
      <c r="W59" s="4">
        <v>1</v>
      </c>
      <c r="X59" s="4">
        <v>1</v>
      </c>
      <c r="Y59" s="4">
        <v>1</v>
      </c>
      <c r="Z59" s="4">
        <v>1</v>
      </c>
      <c r="AA59" s="4">
        <v>1</v>
      </c>
      <c r="AB59" s="4">
        <v>1</v>
      </c>
      <c r="AC59" s="4">
        <v>1</v>
      </c>
      <c r="AD59" s="4">
        <v>1</v>
      </c>
      <c r="AE59" s="4">
        <v>1</v>
      </c>
      <c r="AF59" s="4">
        <v>1</v>
      </c>
      <c r="AG59" s="4">
        <v>1</v>
      </c>
      <c r="AH59" s="4">
        <v>1</v>
      </c>
      <c r="AI59" s="4">
        <v>1</v>
      </c>
      <c r="AJ59" s="4">
        <v>1</v>
      </c>
      <c r="AK59" s="4">
        <v>1</v>
      </c>
      <c r="AL59" s="4">
        <v>1</v>
      </c>
      <c r="AM59" s="4">
        <v>1</v>
      </c>
      <c r="AN59" s="4">
        <v>1</v>
      </c>
      <c r="AO59" s="4">
        <v>1</v>
      </c>
      <c r="AP59" s="4">
        <v>1</v>
      </c>
      <c r="AQ59" s="4">
        <v>1</v>
      </c>
      <c r="AR59" s="4">
        <v>1</v>
      </c>
      <c r="AS59" s="4">
        <v>1</v>
      </c>
    </row>
    <row r="60" spans="1:45" x14ac:dyDescent="0.3">
      <c r="A60" s="38"/>
      <c r="B60" s="3">
        <v>55</v>
      </c>
      <c r="C60" s="5" t="s">
        <v>68</v>
      </c>
      <c r="D60" s="4">
        <v>1</v>
      </c>
      <c r="E60" s="4">
        <v>1</v>
      </c>
      <c r="F60" s="4">
        <v>1</v>
      </c>
      <c r="G60" s="4">
        <v>1</v>
      </c>
      <c r="H60" s="4">
        <v>1</v>
      </c>
      <c r="I60" s="4">
        <v>1</v>
      </c>
      <c r="J60" s="4">
        <v>1</v>
      </c>
      <c r="K60" s="4">
        <v>1</v>
      </c>
      <c r="L60" s="4">
        <v>1</v>
      </c>
      <c r="M60" s="4">
        <v>1</v>
      </c>
      <c r="N60" s="4">
        <v>1</v>
      </c>
      <c r="O60" s="4">
        <v>1</v>
      </c>
      <c r="P60" s="4">
        <v>1</v>
      </c>
      <c r="Q60" s="4">
        <v>1</v>
      </c>
      <c r="R60" s="4">
        <v>1</v>
      </c>
      <c r="S60" s="4">
        <v>1</v>
      </c>
      <c r="T60" s="4">
        <v>1</v>
      </c>
      <c r="U60" s="4">
        <v>1</v>
      </c>
      <c r="V60" s="4">
        <v>1</v>
      </c>
      <c r="W60" s="4">
        <v>1</v>
      </c>
      <c r="X60" s="4">
        <v>1</v>
      </c>
      <c r="Y60" s="4">
        <v>1</v>
      </c>
      <c r="Z60" s="4">
        <v>1</v>
      </c>
      <c r="AA60" s="4">
        <v>1</v>
      </c>
      <c r="AB60" s="4">
        <v>1</v>
      </c>
      <c r="AC60" s="4">
        <v>1</v>
      </c>
      <c r="AD60" s="4">
        <v>1</v>
      </c>
      <c r="AE60" s="4">
        <v>1</v>
      </c>
      <c r="AF60" s="4">
        <v>1</v>
      </c>
      <c r="AG60" s="4">
        <v>1</v>
      </c>
      <c r="AH60" s="4">
        <v>1</v>
      </c>
      <c r="AI60" s="4">
        <v>1</v>
      </c>
      <c r="AJ60" s="4">
        <v>1</v>
      </c>
      <c r="AK60" s="4">
        <v>1</v>
      </c>
      <c r="AL60" s="4">
        <v>1</v>
      </c>
      <c r="AM60" s="4">
        <v>1</v>
      </c>
      <c r="AN60" s="4">
        <v>1</v>
      </c>
      <c r="AO60" s="4">
        <v>1</v>
      </c>
      <c r="AP60" s="4">
        <v>1</v>
      </c>
      <c r="AQ60" s="4">
        <v>1</v>
      </c>
      <c r="AR60" s="4">
        <v>1</v>
      </c>
      <c r="AS60" s="4">
        <v>1</v>
      </c>
    </row>
    <row r="61" spans="1:45" x14ac:dyDescent="0.3">
      <c r="A61" s="38"/>
      <c r="B61" s="3">
        <v>56</v>
      </c>
      <c r="C61" s="5" t="s">
        <v>69</v>
      </c>
      <c r="D61" s="4">
        <v>1</v>
      </c>
      <c r="E61" s="4">
        <v>1</v>
      </c>
      <c r="F61" s="4">
        <v>1</v>
      </c>
      <c r="G61" s="4">
        <v>1</v>
      </c>
      <c r="H61" s="4">
        <v>1</v>
      </c>
      <c r="I61" s="4">
        <v>1</v>
      </c>
      <c r="J61" s="4">
        <v>1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  <c r="Q61" s="4">
        <v>1</v>
      </c>
      <c r="R61" s="4">
        <v>1</v>
      </c>
      <c r="S61" s="4">
        <v>1</v>
      </c>
      <c r="T61" s="4">
        <v>1</v>
      </c>
      <c r="U61" s="4">
        <v>1</v>
      </c>
      <c r="V61" s="4">
        <v>1</v>
      </c>
      <c r="W61" s="4">
        <v>1</v>
      </c>
      <c r="X61" s="4">
        <v>1</v>
      </c>
      <c r="Y61" s="4">
        <v>1</v>
      </c>
      <c r="Z61" s="4">
        <v>1</v>
      </c>
      <c r="AA61" s="4">
        <v>1</v>
      </c>
      <c r="AB61" s="4">
        <v>1</v>
      </c>
      <c r="AC61" s="4">
        <v>1</v>
      </c>
      <c r="AD61" s="4">
        <v>1</v>
      </c>
      <c r="AE61" s="4">
        <v>1</v>
      </c>
      <c r="AF61" s="4">
        <v>1</v>
      </c>
      <c r="AG61" s="4">
        <v>1</v>
      </c>
      <c r="AH61" s="4">
        <v>1</v>
      </c>
      <c r="AI61" s="4">
        <v>1</v>
      </c>
      <c r="AJ61" s="4">
        <v>1</v>
      </c>
      <c r="AK61" s="4">
        <v>1</v>
      </c>
      <c r="AL61" s="4">
        <v>1</v>
      </c>
      <c r="AM61" s="4">
        <v>1</v>
      </c>
      <c r="AN61" s="4">
        <v>1</v>
      </c>
      <c r="AO61" s="4">
        <v>1</v>
      </c>
      <c r="AP61" s="4">
        <v>1</v>
      </c>
      <c r="AQ61" s="4">
        <v>1</v>
      </c>
      <c r="AR61" s="4">
        <v>1</v>
      </c>
      <c r="AS61" s="4">
        <v>1</v>
      </c>
    </row>
    <row r="62" spans="1:45" x14ac:dyDescent="0.3">
      <c r="A62" s="38"/>
      <c r="B62" s="3">
        <v>57</v>
      </c>
      <c r="C62" s="5" t="s">
        <v>70</v>
      </c>
      <c r="D62" s="4">
        <v>1</v>
      </c>
      <c r="E62" s="4">
        <v>1</v>
      </c>
      <c r="F62" s="4">
        <v>1</v>
      </c>
      <c r="G62" s="4">
        <v>1</v>
      </c>
      <c r="H62" s="4">
        <v>1</v>
      </c>
      <c r="I62" s="4">
        <v>1</v>
      </c>
      <c r="J62" s="4">
        <v>1</v>
      </c>
      <c r="K62" s="4">
        <v>1</v>
      </c>
      <c r="L62" s="4">
        <v>1</v>
      </c>
      <c r="M62" s="4">
        <v>1</v>
      </c>
      <c r="N62" s="4">
        <v>1</v>
      </c>
      <c r="O62" s="4">
        <v>1</v>
      </c>
      <c r="P62" s="4">
        <v>1</v>
      </c>
      <c r="Q62" s="4">
        <v>1</v>
      </c>
      <c r="R62" s="4">
        <v>1</v>
      </c>
      <c r="S62" s="4">
        <v>1</v>
      </c>
      <c r="T62" s="4">
        <v>1</v>
      </c>
      <c r="U62" s="4">
        <v>1</v>
      </c>
      <c r="V62" s="4">
        <v>1</v>
      </c>
      <c r="W62" s="4">
        <v>1</v>
      </c>
      <c r="X62" s="4">
        <v>1</v>
      </c>
      <c r="Y62" s="4">
        <v>1</v>
      </c>
      <c r="Z62" s="4">
        <v>1</v>
      </c>
      <c r="AA62" s="4">
        <v>1</v>
      </c>
      <c r="AB62" s="4">
        <v>1</v>
      </c>
      <c r="AC62" s="4">
        <v>1</v>
      </c>
      <c r="AD62" s="4">
        <v>1</v>
      </c>
      <c r="AE62" s="4">
        <v>1</v>
      </c>
      <c r="AF62" s="4">
        <v>1</v>
      </c>
      <c r="AG62" s="4">
        <v>1</v>
      </c>
      <c r="AH62" s="4">
        <v>1</v>
      </c>
      <c r="AI62" s="4">
        <v>1</v>
      </c>
      <c r="AJ62" s="4">
        <v>1</v>
      </c>
      <c r="AK62" s="4">
        <v>1</v>
      </c>
      <c r="AL62" s="4">
        <v>1</v>
      </c>
      <c r="AM62" s="4">
        <v>1</v>
      </c>
      <c r="AN62" s="4">
        <v>1</v>
      </c>
      <c r="AO62" s="4">
        <v>1</v>
      </c>
      <c r="AP62" s="4">
        <v>1</v>
      </c>
      <c r="AQ62" s="4">
        <v>1</v>
      </c>
      <c r="AR62" s="4">
        <v>1</v>
      </c>
      <c r="AS62" s="4">
        <v>1</v>
      </c>
    </row>
    <row r="63" spans="1:45" x14ac:dyDescent="0.3">
      <c r="A63" s="38"/>
      <c r="B63" s="3">
        <v>58</v>
      </c>
      <c r="C63" s="5" t="s">
        <v>71</v>
      </c>
      <c r="D63" s="4">
        <v>1</v>
      </c>
      <c r="E63" s="4">
        <v>1</v>
      </c>
      <c r="F63" s="4">
        <v>1</v>
      </c>
      <c r="G63" s="4">
        <v>1</v>
      </c>
      <c r="H63" s="4">
        <v>1</v>
      </c>
      <c r="I63" s="4">
        <v>1</v>
      </c>
      <c r="J63" s="4">
        <v>1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  <c r="Q63" s="4">
        <v>1</v>
      </c>
      <c r="R63" s="4">
        <v>1</v>
      </c>
      <c r="S63" s="4">
        <v>1</v>
      </c>
      <c r="T63" s="4">
        <v>1</v>
      </c>
      <c r="U63" s="4">
        <v>1</v>
      </c>
      <c r="V63" s="4">
        <v>1</v>
      </c>
      <c r="W63" s="4">
        <v>1</v>
      </c>
      <c r="X63" s="4">
        <v>1</v>
      </c>
      <c r="Y63" s="4">
        <v>1</v>
      </c>
      <c r="Z63" s="4">
        <v>1</v>
      </c>
      <c r="AA63" s="4">
        <v>1</v>
      </c>
      <c r="AB63" s="4">
        <v>1</v>
      </c>
      <c r="AC63" s="4">
        <v>1</v>
      </c>
      <c r="AD63" s="4">
        <v>1</v>
      </c>
      <c r="AE63" s="4">
        <v>1</v>
      </c>
      <c r="AF63" s="4">
        <v>1</v>
      </c>
      <c r="AG63" s="4">
        <v>1</v>
      </c>
      <c r="AH63" s="4">
        <v>1</v>
      </c>
      <c r="AI63" s="4">
        <v>1</v>
      </c>
      <c r="AJ63" s="4">
        <v>1</v>
      </c>
      <c r="AK63" s="4">
        <v>1</v>
      </c>
      <c r="AL63" s="4">
        <v>1</v>
      </c>
      <c r="AM63" s="4">
        <v>1</v>
      </c>
      <c r="AN63" s="4">
        <v>1</v>
      </c>
      <c r="AO63" s="4">
        <v>1</v>
      </c>
      <c r="AP63" s="4">
        <v>1</v>
      </c>
      <c r="AQ63" s="4">
        <v>1</v>
      </c>
      <c r="AR63" s="4">
        <v>1</v>
      </c>
      <c r="AS63" s="4">
        <v>1</v>
      </c>
    </row>
    <row r="64" spans="1:45" x14ac:dyDescent="0.3">
      <c r="A64" s="38"/>
      <c r="B64" s="3">
        <v>59</v>
      </c>
      <c r="C64" s="5" t="s">
        <v>72</v>
      </c>
      <c r="D64" s="4">
        <v>1</v>
      </c>
      <c r="E64" s="4">
        <v>1</v>
      </c>
      <c r="F64" s="4">
        <v>1</v>
      </c>
      <c r="G64" s="4">
        <v>1</v>
      </c>
      <c r="H64" s="4">
        <v>1</v>
      </c>
      <c r="I64" s="4">
        <v>1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  <c r="Q64" s="4">
        <v>1</v>
      </c>
      <c r="R64" s="4">
        <v>1</v>
      </c>
      <c r="S64" s="4">
        <v>1</v>
      </c>
      <c r="T64" s="4">
        <v>1</v>
      </c>
      <c r="U64" s="4">
        <v>1</v>
      </c>
      <c r="V64" s="4">
        <v>1</v>
      </c>
      <c r="W64" s="4">
        <v>1</v>
      </c>
      <c r="X64" s="4">
        <v>1</v>
      </c>
      <c r="Y64" s="4">
        <v>1</v>
      </c>
      <c r="Z64" s="4">
        <v>1</v>
      </c>
      <c r="AA64" s="4">
        <v>1</v>
      </c>
      <c r="AB64" s="4">
        <v>1</v>
      </c>
      <c r="AC64" s="4">
        <v>1</v>
      </c>
      <c r="AD64" s="4">
        <v>1</v>
      </c>
      <c r="AE64" s="4">
        <v>1</v>
      </c>
      <c r="AF64" s="4">
        <v>1</v>
      </c>
      <c r="AG64" s="4">
        <v>1</v>
      </c>
      <c r="AH64" s="4">
        <v>1</v>
      </c>
      <c r="AI64" s="4">
        <v>1</v>
      </c>
      <c r="AJ64" s="4">
        <v>1</v>
      </c>
      <c r="AK64" s="4">
        <v>1</v>
      </c>
      <c r="AL64" s="4">
        <v>1</v>
      </c>
      <c r="AM64" s="4">
        <v>1</v>
      </c>
      <c r="AN64" s="4">
        <v>1</v>
      </c>
      <c r="AO64" s="4">
        <v>1</v>
      </c>
      <c r="AP64" s="4">
        <v>1</v>
      </c>
      <c r="AQ64" s="4">
        <v>1</v>
      </c>
      <c r="AR64" s="4">
        <v>1</v>
      </c>
      <c r="AS64" s="4">
        <v>1</v>
      </c>
    </row>
    <row r="65" spans="1:45" x14ac:dyDescent="0.3">
      <c r="A65" s="38"/>
      <c r="B65" s="3">
        <v>60</v>
      </c>
      <c r="C65" s="5" t="s">
        <v>73</v>
      </c>
      <c r="D65" s="4">
        <v>1</v>
      </c>
      <c r="E65" s="4">
        <v>1</v>
      </c>
      <c r="F65" s="4">
        <v>1</v>
      </c>
      <c r="G65" s="4">
        <v>1</v>
      </c>
      <c r="H65" s="4">
        <v>1</v>
      </c>
      <c r="I65" s="4">
        <v>1</v>
      </c>
      <c r="J65" s="4">
        <v>1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  <c r="Q65" s="4">
        <v>1</v>
      </c>
      <c r="R65" s="4">
        <v>1</v>
      </c>
      <c r="S65" s="4">
        <v>1</v>
      </c>
      <c r="T65" s="4">
        <v>1</v>
      </c>
      <c r="U65" s="4">
        <v>1</v>
      </c>
      <c r="V65" s="4">
        <v>1</v>
      </c>
      <c r="W65" s="4">
        <v>1</v>
      </c>
      <c r="X65" s="4">
        <v>1</v>
      </c>
      <c r="Y65" s="4">
        <v>1</v>
      </c>
      <c r="Z65" s="4">
        <v>1</v>
      </c>
      <c r="AA65" s="4">
        <v>1</v>
      </c>
      <c r="AB65" s="4">
        <v>1</v>
      </c>
      <c r="AC65" s="4">
        <v>1</v>
      </c>
      <c r="AD65" s="4">
        <v>1</v>
      </c>
      <c r="AE65" s="4">
        <v>1</v>
      </c>
      <c r="AF65" s="4">
        <v>1</v>
      </c>
      <c r="AG65" s="4">
        <v>1</v>
      </c>
      <c r="AH65" s="4">
        <v>1</v>
      </c>
      <c r="AI65" s="4">
        <v>1</v>
      </c>
      <c r="AJ65" s="4">
        <v>1</v>
      </c>
      <c r="AK65" s="4">
        <v>1</v>
      </c>
      <c r="AL65" s="4">
        <v>1</v>
      </c>
      <c r="AM65" s="4">
        <v>1</v>
      </c>
      <c r="AN65" s="4">
        <v>1</v>
      </c>
      <c r="AO65" s="4">
        <v>1</v>
      </c>
      <c r="AP65" s="4">
        <v>1</v>
      </c>
      <c r="AQ65" s="4">
        <v>1</v>
      </c>
      <c r="AR65" s="4">
        <v>1</v>
      </c>
      <c r="AS65" s="4">
        <v>1</v>
      </c>
    </row>
    <row r="66" spans="1:45" x14ac:dyDescent="0.3">
      <c r="A66" s="38"/>
      <c r="B66" s="3">
        <v>61</v>
      </c>
      <c r="C66" s="5" t="s">
        <v>74</v>
      </c>
      <c r="D66" s="4">
        <v>0</v>
      </c>
      <c r="E66" s="4">
        <v>0</v>
      </c>
      <c r="F66" s="4">
        <v>0</v>
      </c>
      <c r="G66" s="4">
        <v>1</v>
      </c>
      <c r="H66" s="4">
        <v>1</v>
      </c>
      <c r="I66" s="4">
        <v>1</v>
      </c>
      <c r="J66" s="4">
        <v>1</v>
      </c>
      <c r="K66" s="4">
        <v>1</v>
      </c>
      <c r="L66" s="4">
        <v>1</v>
      </c>
      <c r="M66" s="4">
        <v>0</v>
      </c>
      <c r="N66" s="4">
        <v>0</v>
      </c>
      <c r="O66" s="4">
        <v>0</v>
      </c>
      <c r="P66" s="4">
        <v>1</v>
      </c>
      <c r="Q66" s="4">
        <v>1</v>
      </c>
      <c r="R66" s="4">
        <v>1</v>
      </c>
      <c r="S66" s="4">
        <v>1</v>
      </c>
      <c r="T66" s="4">
        <v>1</v>
      </c>
      <c r="U66" s="4">
        <v>1</v>
      </c>
      <c r="V66" s="4">
        <v>1</v>
      </c>
      <c r="W66" s="4">
        <v>1</v>
      </c>
      <c r="X66" s="4">
        <v>1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1</v>
      </c>
      <c r="AF66" s="4">
        <v>1</v>
      </c>
      <c r="AG66" s="4">
        <v>1</v>
      </c>
      <c r="AH66" s="4">
        <v>1</v>
      </c>
      <c r="AI66" s="4">
        <v>1</v>
      </c>
      <c r="AJ66" s="4">
        <v>1</v>
      </c>
      <c r="AK66" s="4">
        <v>0</v>
      </c>
      <c r="AL66" s="4">
        <v>0</v>
      </c>
      <c r="AM66" s="4">
        <v>0</v>
      </c>
      <c r="AN66" s="4">
        <v>1</v>
      </c>
      <c r="AO66" s="4">
        <v>1</v>
      </c>
      <c r="AP66" s="4">
        <v>1</v>
      </c>
      <c r="AQ66" s="4">
        <v>1</v>
      </c>
      <c r="AR66" s="4">
        <v>1</v>
      </c>
      <c r="AS66" s="4">
        <v>1</v>
      </c>
    </row>
    <row r="67" spans="1:45" x14ac:dyDescent="0.3">
      <c r="A67" s="38"/>
      <c r="B67" s="3">
        <v>62</v>
      </c>
      <c r="C67" s="5" t="s">
        <v>75</v>
      </c>
      <c r="D67" s="4">
        <v>0</v>
      </c>
      <c r="E67" s="4">
        <v>0</v>
      </c>
      <c r="F67" s="4">
        <v>0</v>
      </c>
      <c r="G67" s="4">
        <v>1</v>
      </c>
      <c r="H67" s="4">
        <v>1</v>
      </c>
      <c r="I67" s="4">
        <v>1</v>
      </c>
      <c r="J67" s="4">
        <v>1</v>
      </c>
      <c r="K67" s="4">
        <v>1</v>
      </c>
      <c r="L67" s="4">
        <v>1</v>
      </c>
      <c r="M67" s="4">
        <v>0</v>
      </c>
      <c r="N67" s="4">
        <v>0</v>
      </c>
      <c r="O67" s="4">
        <v>0</v>
      </c>
      <c r="P67" s="4">
        <v>1</v>
      </c>
      <c r="Q67" s="4">
        <v>1</v>
      </c>
      <c r="R67" s="4">
        <v>1</v>
      </c>
      <c r="S67" s="4">
        <v>1</v>
      </c>
      <c r="T67" s="4">
        <v>1</v>
      </c>
      <c r="U67" s="4">
        <v>1</v>
      </c>
      <c r="V67" s="4">
        <v>1</v>
      </c>
      <c r="W67" s="4">
        <v>1</v>
      </c>
      <c r="X67" s="4">
        <v>1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1</v>
      </c>
      <c r="AF67" s="4">
        <v>1</v>
      </c>
      <c r="AG67" s="4">
        <v>1</v>
      </c>
      <c r="AH67" s="4">
        <v>1</v>
      </c>
      <c r="AI67" s="4">
        <v>1</v>
      </c>
      <c r="AJ67" s="4">
        <v>1</v>
      </c>
      <c r="AK67" s="4">
        <v>0</v>
      </c>
      <c r="AL67" s="4">
        <v>0</v>
      </c>
      <c r="AM67" s="4">
        <v>0</v>
      </c>
      <c r="AN67" s="4">
        <v>1</v>
      </c>
      <c r="AO67" s="4">
        <v>1</v>
      </c>
      <c r="AP67" s="4">
        <v>1</v>
      </c>
      <c r="AQ67" s="4">
        <v>1</v>
      </c>
      <c r="AR67" s="4">
        <v>1</v>
      </c>
      <c r="AS67" s="4">
        <v>1</v>
      </c>
    </row>
    <row r="68" spans="1:45" x14ac:dyDescent="0.3">
      <c r="A68" s="38"/>
      <c r="B68" s="3">
        <v>63</v>
      </c>
      <c r="C68" s="5" t="s">
        <v>76</v>
      </c>
      <c r="D68" s="4">
        <v>1</v>
      </c>
      <c r="E68" s="4">
        <v>1</v>
      </c>
      <c r="F68" s="4">
        <v>1</v>
      </c>
      <c r="G68" s="4">
        <v>1</v>
      </c>
      <c r="H68" s="4">
        <v>1</v>
      </c>
      <c r="I68" s="4">
        <v>1</v>
      </c>
      <c r="J68" s="4">
        <v>1</v>
      </c>
      <c r="K68" s="4">
        <v>1</v>
      </c>
      <c r="L68" s="4">
        <v>1</v>
      </c>
      <c r="M68" s="4">
        <v>1</v>
      </c>
      <c r="N68" s="4">
        <v>1</v>
      </c>
      <c r="O68" s="4">
        <v>1</v>
      </c>
      <c r="P68" s="4">
        <v>1</v>
      </c>
      <c r="Q68" s="4">
        <v>1</v>
      </c>
      <c r="R68" s="4">
        <v>1</v>
      </c>
      <c r="S68" s="4">
        <v>1</v>
      </c>
      <c r="T68" s="4">
        <v>1</v>
      </c>
      <c r="U68" s="4">
        <v>1</v>
      </c>
      <c r="V68" s="4">
        <v>1</v>
      </c>
      <c r="W68" s="4">
        <v>1</v>
      </c>
      <c r="X68" s="4">
        <v>1</v>
      </c>
      <c r="Y68" s="4">
        <v>1</v>
      </c>
      <c r="Z68" s="4">
        <v>1</v>
      </c>
      <c r="AA68" s="4">
        <v>1</v>
      </c>
      <c r="AB68" s="4">
        <v>1</v>
      </c>
      <c r="AC68" s="4">
        <v>1</v>
      </c>
      <c r="AD68" s="4">
        <v>1</v>
      </c>
      <c r="AE68" s="4">
        <v>1</v>
      </c>
      <c r="AF68" s="4">
        <v>1</v>
      </c>
      <c r="AG68" s="4">
        <v>1</v>
      </c>
      <c r="AH68" s="4">
        <v>1</v>
      </c>
      <c r="AI68" s="4">
        <v>1</v>
      </c>
      <c r="AJ68" s="4">
        <v>1</v>
      </c>
      <c r="AK68" s="4">
        <v>1</v>
      </c>
      <c r="AL68" s="4">
        <v>1</v>
      </c>
      <c r="AM68" s="4">
        <v>1</v>
      </c>
      <c r="AN68" s="4">
        <v>1</v>
      </c>
      <c r="AO68" s="4">
        <v>1</v>
      </c>
      <c r="AP68" s="4">
        <v>1</v>
      </c>
      <c r="AQ68" s="4">
        <v>1</v>
      </c>
      <c r="AR68" s="4">
        <v>1</v>
      </c>
      <c r="AS68" s="4">
        <v>1</v>
      </c>
    </row>
    <row r="69" spans="1:45" x14ac:dyDescent="0.3">
      <c r="A69" s="38"/>
      <c r="B69" s="3">
        <v>64</v>
      </c>
      <c r="C69" s="5" t="s">
        <v>77</v>
      </c>
      <c r="D69" s="4">
        <v>1</v>
      </c>
      <c r="E69" s="4">
        <v>1</v>
      </c>
      <c r="F69" s="4">
        <v>1</v>
      </c>
      <c r="G69" s="4">
        <v>1</v>
      </c>
      <c r="H69" s="4">
        <v>1</v>
      </c>
      <c r="I69" s="4">
        <v>1</v>
      </c>
      <c r="J69" s="4">
        <v>1</v>
      </c>
      <c r="K69" s="4">
        <v>1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  <c r="Q69" s="4">
        <v>1</v>
      </c>
      <c r="R69" s="4">
        <v>1</v>
      </c>
      <c r="S69" s="4">
        <v>1</v>
      </c>
      <c r="T69" s="4">
        <v>1</v>
      </c>
      <c r="U69" s="4">
        <v>1</v>
      </c>
      <c r="V69" s="4">
        <v>1</v>
      </c>
      <c r="W69" s="4">
        <v>1</v>
      </c>
      <c r="X69" s="4">
        <v>1</v>
      </c>
      <c r="Y69" s="4">
        <v>1</v>
      </c>
      <c r="Z69" s="4">
        <v>1</v>
      </c>
      <c r="AA69" s="4">
        <v>1</v>
      </c>
      <c r="AB69" s="4">
        <v>1</v>
      </c>
      <c r="AC69" s="4">
        <v>1</v>
      </c>
      <c r="AD69" s="4">
        <v>1</v>
      </c>
      <c r="AE69" s="4">
        <v>1</v>
      </c>
      <c r="AF69" s="4">
        <v>1</v>
      </c>
      <c r="AG69" s="4">
        <v>1</v>
      </c>
      <c r="AH69" s="4">
        <v>1</v>
      </c>
      <c r="AI69" s="4">
        <v>1</v>
      </c>
      <c r="AJ69" s="4">
        <v>1</v>
      </c>
      <c r="AK69" s="4">
        <v>1</v>
      </c>
      <c r="AL69" s="4">
        <v>1</v>
      </c>
      <c r="AM69" s="4">
        <v>1</v>
      </c>
      <c r="AN69" s="4">
        <v>1</v>
      </c>
      <c r="AO69" s="4">
        <v>1</v>
      </c>
      <c r="AP69" s="4">
        <v>1</v>
      </c>
      <c r="AQ69" s="4">
        <v>1</v>
      </c>
      <c r="AR69" s="4">
        <v>1</v>
      </c>
      <c r="AS69" s="4">
        <v>1</v>
      </c>
    </row>
    <row r="70" spans="1:45" x14ac:dyDescent="0.3">
      <c r="A70" s="38"/>
      <c r="B70" s="3">
        <v>65</v>
      </c>
      <c r="C70" s="5" t="s">
        <v>78</v>
      </c>
      <c r="D70" s="4">
        <v>1</v>
      </c>
      <c r="E70" s="4">
        <v>1</v>
      </c>
      <c r="F70" s="4">
        <v>1</v>
      </c>
      <c r="G70" s="4">
        <v>1</v>
      </c>
      <c r="H70" s="4">
        <v>1</v>
      </c>
      <c r="I70" s="4">
        <v>1</v>
      </c>
      <c r="J70" s="4">
        <v>0</v>
      </c>
      <c r="K70" s="4">
        <v>0</v>
      </c>
      <c r="L70" s="4">
        <v>0</v>
      </c>
      <c r="M70" s="4">
        <v>1</v>
      </c>
      <c r="N70" s="4">
        <v>1</v>
      </c>
      <c r="O70" s="4">
        <v>1</v>
      </c>
      <c r="P70" s="4">
        <v>1</v>
      </c>
      <c r="Q70" s="4">
        <v>1</v>
      </c>
      <c r="R70" s="4">
        <v>1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1</v>
      </c>
      <c r="Z70" s="4">
        <v>1</v>
      </c>
      <c r="AA70" s="4">
        <v>1</v>
      </c>
      <c r="AB70" s="4">
        <v>1</v>
      </c>
      <c r="AC70" s="4">
        <v>1</v>
      </c>
      <c r="AD70" s="4">
        <v>1</v>
      </c>
      <c r="AE70" s="4">
        <v>1</v>
      </c>
      <c r="AF70" s="4">
        <v>1</v>
      </c>
      <c r="AG70" s="4">
        <v>1</v>
      </c>
      <c r="AH70" s="4">
        <v>0</v>
      </c>
      <c r="AI70" s="4">
        <v>0</v>
      </c>
      <c r="AJ70" s="4">
        <v>0</v>
      </c>
      <c r="AK70" s="4">
        <v>1</v>
      </c>
      <c r="AL70" s="4">
        <v>1</v>
      </c>
      <c r="AM70" s="4">
        <v>1</v>
      </c>
      <c r="AN70" s="4">
        <v>0</v>
      </c>
      <c r="AO70" s="4">
        <v>0</v>
      </c>
      <c r="AP70" s="4">
        <v>0</v>
      </c>
      <c r="AQ70" s="4">
        <v>1</v>
      </c>
      <c r="AR70" s="4">
        <v>1</v>
      </c>
      <c r="AS70" s="4">
        <v>1</v>
      </c>
    </row>
    <row r="71" spans="1:45" x14ac:dyDescent="0.3">
      <c r="A71" s="38"/>
      <c r="B71" s="3">
        <v>66</v>
      </c>
      <c r="C71" s="5" t="s">
        <v>155</v>
      </c>
      <c r="D71" s="4">
        <v>1</v>
      </c>
      <c r="E71" s="4">
        <v>1</v>
      </c>
      <c r="F71" s="4">
        <v>1</v>
      </c>
      <c r="G71" s="4">
        <v>1</v>
      </c>
      <c r="H71" s="4">
        <v>1</v>
      </c>
      <c r="I71" s="4">
        <v>1</v>
      </c>
      <c r="J71" s="4">
        <v>1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>
        <v>1</v>
      </c>
      <c r="X71" s="4">
        <v>1</v>
      </c>
      <c r="Y71" s="4">
        <v>1</v>
      </c>
      <c r="Z71" s="4">
        <v>1</v>
      </c>
      <c r="AA71" s="4">
        <v>1</v>
      </c>
      <c r="AB71" s="4">
        <v>1</v>
      </c>
      <c r="AC71" s="4">
        <v>1</v>
      </c>
      <c r="AD71" s="4">
        <v>1</v>
      </c>
      <c r="AE71" s="4">
        <v>1</v>
      </c>
      <c r="AF71" s="4">
        <v>1</v>
      </c>
      <c r="AG71" s="4">
        <v>1</v>
      </c>
      <c r="AH71" s="4">
        <v>1</v>
      </c>
      <c r="AI71" s="4">
        <v>1</v>
      </c>
      <c r="AJ71" s="4">
        <v>1</v>
      </c>
      <c r="AK71" s="4">
        <v>1</v>
      </c>
      <c r="AL71" s="4">
        <v>1</v>
      </c>
      <c r="AM71" s="4">
        <v>1</v>
      </c>
      <c r="AN71" s="4">
        <v>1</v>
      </c>
      <c r="AO71" s="4">
        <v>1</v>
      </c>
      <c r="AP71" s="4">
        <v>1</v>
      </c>
      <c r="AQ71" s="4">
        <v>1</v>
      </c>
      <c r="AR71" s="4">
        <v>1</v>
      </c>
      <c r="AS71" s="4">
        <v>1</v>
      </c>
    </row>
    <row r="72" spans="1:45" x14ac:dyDescent="0.3">
      <c r="A72" s="38"/>
      <c r="B72" s="3">
        <v>67</v>
      </c>
      <c r="C72" s="5" t="s">
        <v>79</v>
      </c>
      <c r="D72" s="4">
        <v>1</v>
      </c>
      <c r="E72" s="4">
        <v>1</v>
      </c>
      <c r="F72" s="4">
        <v>1</v>
      </c>
      <c r="G72" s="4">
        <v>1</v>
      </c>
      <c r="H72" s="4">
        <v>1</v>
      </c>
      <c r="I72" s="4">
        <v>1</v>
      </c>
      <c r="J72" s="4">
        <v>1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4">
        <v>1</v>
      </c>
      <c r="Q72" s="4">
        <v>1</v>
      </c>
      <c r="R72" s="4">
        <v>1</v>
      </c>
      <c r="S72" s="4">
        <v>1</v>
      </c>
      <c r="T72" s="4">
        <v>1</v>
      </c>
      <c r="U72" s="4">
        <v>1</v>
      </c>
      <c r="V72" s="4">
        <v>1</v>
      </c>
      <c r="W72" s="4">
        <v>1</v>
      </c>
      <c r="X72" s="4">
        <v>1</v>
      </c>
      <c r="Y72" s="4">
        <v>1</v>
      </c>
      <c r="Z72" s="4">
        <v>1</v>
      </c>
      <c r="AA72" s="4">
        <v>1</v>
      </c>
      <c r="AB72" s="4">
        <v>1</v>
      </c>
      <c r="AC72" s="4">
        <v>1</v>
      </c>
      <c r="AD72" s="4">
        <v>1</v>
      </c>
      <c r="AE72" s="4">
        <v>1</v>
      </c>
      <c r="AF72" s="4">
        <v>1</v>
      </c>
      <c r="AG72" s="4">
        <v>1</v>
      </c>
      <c r="AH72" s="4">
        <v>1</v>
      </c>
      <c r="AI72" s="4">
        <v>1</v>
      </c>
      <c r="AJ72" s="4">
        <v>1</v>
      </c>
      <c r="AK72" s="4">
        <v>1</v>
      </c>
      <c r="AL72" s="4">
        <v>1</v>
      </c>
      <c r="AM72" s="4">
        <v>1</v>
      </c>
      <c r="AN72" s="4">
        <v>1</v>
      </c>
      <c r="AO72" s="4">
        <v>1</v>
      </c>
      <c r="AP72" s="4">
        <v>1</v>
      </c>
      <c r="AQ72" s="4">
        <v>1</v>
      </c>
      <c r="AR72" s="4">
        <v>1</v>
      </c>
      <c r="AS72" s="4">
        <v>1</v>
      </c>
    </row>
    <row r="73" spans="1:45" x14ac:dyDescent="0.3">
      <c r="A73" s="38"/>
      <c r="B73" s="3">
        <v>68</v>
      </c>
      <c r="C73" s="6" t="s">
        <v>80</v>
      </c>
      <c r="D73" s="4">
        <v>1</v>
      </c>
      <c r="E73" s="4">
        <v>1</v>
      </c>
      <c r="F73" s="4">
        <v>1</v>
      </c>
      <c r="G73" s="4">
        <v>1</v>
      </c>
      <c r="H73" s="4">
        <v>1</v>
      </c>
      <c r="I73" s="4">
        <v>1</v>
      </c>
      <c r="J73" s="4">
        <v>1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1</v>
      </c>
      <c r="W73" s="4">
        <v>1</v>
      </c>
      <c r="X73" s="4">
        <v>1</v>
      </c>
      <c r="Y73" s="4">
        <v>1</v>
      </c>
      <c r="Z73" s="4">
        <v>1</v>
      </c>
      <c r="AA73" s="4">
        <v>1</v>
      </c>
      <c r="AB73" s="4">
        <v>1</v>
      </c>
      <c r="AC73" s="4">
        <v>1</v>
      </c>
      <c r="AD73" s="4">
        <v>1</v>
      </c>
      <c r="AE73" s="4">
        <v>1</v>
      </c>
      <c r="AF73" s="4">
        <v>1</v>
      </c>
      <c r="AG73" s="4">
        <v>1</v>
      </c>
      <c r="AH73" s="4">
        <v>1</v>
      </c>
      <c r="AI73" s="4">
        <v>1</v>
      </c>
      <c r="AJ73" s="4">
        <v>1</v>
      </c>
      <c r="AK73" s="4">
        <v>1</v>
      </c>
      <c r="AL73" s="4">
        <v>1</v>
      </c>
      <c r="AM73" s="4">
        <v>1</v>
      </c>
      <c r="AN73" s="4">
        <v>1</v>
      </c>
      <c r="AO73" s="4">
        <v>1</v>
      </c>
      <c r="AP73" s="4">
        <v>1</v>
      </c>
      <c r="AQ73" s="4">
        <v>1</v>
      </c>
      <c r="AR73" s="4">
        <v>1</v>
      </c>
      <c r="AS73" s="4">
        <v>1</v>
      </c>
    </row>
    <row r="74" spans="1:45" x14ac:dyDescent="0.3">
      <c r="A74" s="38"/>
      <c r="B74" s="3">
        <v>69</v>
      </c>
      <c r="C74" s="5" t="s">
        <v>81</v>
      </c>
      <c r="D74" s="4">
        <v>1</v>
      </c>
      <c r="E74" s="4">
        <v>1</v>
      </c>
      <c r="F74" s="4">
        <v>1</v>
      </c>
      <c r="G74" s="4">
        <v>1</v>
      </c>
      <c r="H74" s="4">
        <v>1</v>
      </c>
      <c r="I74" s="4">
        <v>1</v>
      </c>
      <c r="J74" s="4">
        <v>1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>
        <v>1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1</v>
      </c>
      <c r="W74" s="4">
        <v>1</v>
      </c>
      <c r="X74" s="4">
        <v>1</v>
      </c>
      <c r="Y74" s="4">
        <v>1</v>
      </c>
      <c r="Z74" s="4">
        <v>1</v>
      </c>
      <c r="AA74" s="4">
        <v>1</v>
      </c>
      <c r="AB74" s="4">
        <v>1</v>
      </c>
      <c r="AC74" s="4">
        <v>1</v>
      </c>
      <c r="AD74" s="4">
        <v>1</v>
      </c>
      <c r="AE74" s="4">
        <v>1</v>
      </c>
      <c r="AF74" s="4">
        <v>1</v>
      </c>
      <c r="AG74" s="4">
        <v>1</v>
      </c>
      <c r="AH74" s="4">
        <v>1</v>
      </c>
      <c r="AI74" s="4">
        <v>1</v>
      </c>
      <c r="AJ74" s="4">
        <v>1</v>
      </c>
      <c r="AK74" s="4">
        <v>1</v>
      </c>
      <c r="AL74" s="4">
        <v>1</v>
      </c>
      <c r="AM74" s="4">
        <v>1</v>
      </c>
      <c r="AN74" s="4">
        <v>1</v>
      </c>
      <c r="AO74" s="4">
        <v>1</v>
      </c>
      <c r="AP74" s="4">
        <v>1</v>
      </c>
      <c r="AQ74" s="4">
        <v>1</v>
      </c>
      <c r="AR74" s="4">
        <v>1</v>
      </c>
      <c r="AS74" s="4">
        <v>1</v>
      </c>
    </row>
    <row r="75" spans="1:45" x14ac:dyDescent="0.3">
      <c r="A75" s="38"/>
      <c r="B75" s="3">
        <v>70</v>
      </c>
      <c r="C75" s="5" t="s">
        <v>82</v>
      </c>
      <c r="D75" s="4">
        <v>1</v>
      </c>
      <c r="E75" s="4">
        <v>1</v>
      </c>
      <c r="F75" s="4">
        <v>1</v>
      </c>
      <c r="G75" s="4">
        <v>1</v>
      </c>
      <c r="H75" s="4">
        <v>1</v>
      </c>
      <c r="I75" s="4">
        <v>1</v>
      </c>
      <c r="J75" s="4">
        <v>1</v>
      </c>
      <c r="K75" s="4">
        <v>1</v>
      </c>
      <c r="L75" s="4">
        <v>1</v>
      </c>
      <c r="M75" s="4">
        <v>1</v>
      </c>
      <c r="N75" s="4">
        <v>1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V75" s="4">
        <v>1</v>
      </c>
      <c r="W75" s="4">
        <v>1</v>
      </c>
      <c r="X75" s="4">
        <v>1</v>
      </c>
      <c r="Y75" s="4">
        <v>1</v>
      </c>
      <c r="Z75" s="4">
        <v>1</v>
      </c>
      <c r="AA75" s="4">
        <v>1</v>
      </c>
      <c r="AB75" s="4">
        <v>1</v>
      </c>
      <c r="AC75" s="4">
        <v>1</v>
      </c>
      <c r="AD75" s="4">
        <v>1</v>
      </c>
      <c r="AE75" s="4">
        <v>1</v>
      </c>
      <c r="AF75" s="4">
        <v>1</v>
      </c>
      <c r="AG75" s="4">
        <v>1</v>
      </c>
      <c r="AH75" s="4">
        <v>1</v>
      </c>
      <c r="AI75" s="4">
        <v>1</v>
      </c>
      <c r="AJ75" s="4">
        <v>1</v>
      </c>
      <c r="AK75" s="4">
        <v>1</v>
      </c>
      <c r="AL75" s="4">
        <v>1</v>
      </c>
      <c r="AM75" s="4">
        <v>1</v>
      </c>
      <c r="AN75" s="4">
        <v>1</v>
      </c>
      <c r="AO75" s="4">
        <v>1</v>
      </c>
      <c r="AP75" s="4">
        <v>1</v>
      </c>
      <c r="AQ75" s="4">
        <v>1</v>
      </c>
      <c r="AR75" s="4">
        <v>1</v>
      </c>
      <c r="AS75" s="4">
        <v>1</v>
      </c>
    </row>
    <row r="76" spans="1:45" x14ac:dyDescent="0.3">
      <c r="A76" s="38"/>
      <c r="B76" s="3">
        <v>71</v>
      </c>
      <c r="C76" s="5" t="s">
        <v>83</v>
      </c>
      <c r="D76" s="4">
        <v>0</v>
      </c>
      <c r="E76" s="4">
        <v>0</v>
      </c>
      <c r="F76" s="4">
        <v>0</v>
      </c>
      <c r="G76" s="4">
        <v>1</v>
      </c>
      <c r="H76" s="4">
        <v>1</v>
      </c>
      <c r="I76" s="4">
        <v>1</v>
      </c>
      <c r="J76" s="4">
        <v>1</v>
      </c>
      <c r="K76" s="4">
        <v>1</v>
      </c>
      <c r="L76" s="4">
        <v>1</v>
      </c>
      <c r="M76" s="4">
        <v>0</v>
      </c>
      <c r="N76" s="4">
        <v>0</v>
      </c>
      <c r="O76" s="4">
        <v>0</v>
      </c>
      <c r="P76" s="4">
        <v>1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V76" s="4">
        <v>1</v>
      </c>
      <c r="W76" s="4">
        <v>1</v>
      </c>
      <c r="X76" s="4">
        <v>1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1</v>
      </c>
      <c r="AF76" s="4">
        <v>1</v>
      </c>
      <c r="AG76" s="4">
        <v>1</v>
      </c>
      <c r="AH76" s="4">
        <v>1</v>
      </c>
      <c r="AI76" s="4">
        <v>1</v>
      </c>
      <c r="AJ76" s="4">
        <v>1</v>
      </c>
      <c r="AK76" s="4">
        <v>0</v>
      </c>
      <c r="AL76" s="4">
        <v>0</v>
      </c>
      <c r="AM76" s="4">
        <v>0</v>
      </c>
      <c r="AN76" s="4">
        <v>1</v>
      </c>
      <c r="AO76" s="4">
        <v>1</v>
      </c>
      <c r="AP76" s="4">
        <v>1</v>
      </c>
      <c r="AQ76" s="4">
        <v>1</v>
      </c>
      <c r="AR76" s="4">
        <v>1</v>
      </c>
      <c r="AS76" s="4">
        <v>1</v>
      </c>
    </row>
    <row r="77" spans="1:45" x14ac:dyDescent="0.3">
      <c r="A77" s="38"/>
      <c r="B77" s="3">
        <v>72</v>
      </c>
      <c r="C77" s="5" t="s">
        <v>84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0</v>
      </c>
      <c r="AS77" s="4">
        <v>0</v>
      </c>
    </row>
    <row r="78" spans="1:45" x14ac:dyDescent="0.3">
      <c r="A78" s="38"/>
      <c r="B78" s="3">
        <v>73</v>
      </c>
      <c r="C78" s="5" t="s">
        <v>85</v>
      </c>
      <c r="D78" s="4">
        <v>1</v>
      </c>
      <c r="E78" s="4">
        <v>1</v>
      </c>
      <c r="F78" s="4">
        <v>1</v>
      </c>
      <c r="G78" s="4">
        <v>1</v>
      </c>
      <c r="H78" s="4">
        <v>1</v>
      </c>
      <c r="I78" s="4">
        <v>1</v>
      </c>
      <c r="J78" s="4">
        <v>1</v>
      </c>
      <c r="K78" s="4">
        <v>1</v>
      </c>
      <c r="L78" s="4">
        <v>1</v>
      </c>
      <c r="M78" s="4">
        <v>1</v>
      </c>
      <c r="N78" s="4">
        <v>1</v>
      </c>
      <c r="O78" s="4">
        <v>1</v>
      </c>
      <c r="P78" s="4">
        <v>1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1</v>
      </c>
      <c r="W78" s="4">
        <v>1</v>
      </c>
      <c r="X78" s="4">
        <v>1</v>
      </c>
      <c r="Y78" s="4">
        <v>1</v>
      </c>
      <c r="Z78" s="4">
        <v>1</v>
      </c>
      <c r="AA78" s="4">
        <v>1</v>
      </c>
      <c r="AB78" s="4">
        <v>1</v>
      </c>
      <c r="AC78" s="4">
        <v>1</v>
      </c>
      <c r="AD78" s="4">
        <v>1</v>
      </c>
      <c r="AE78" s="4">
        <v>1</v>
      </c>
      <c r="AF78" s="4">
        <v>1</v>
      </c>
      <c r="AG78" s="4">
        <v>1</v>
      </c>
      <c r="AH78" s="4">
        <v>1</v>
      </c>
      <c r="AI78" s="4">
        <v>1</v>
      </c>
      <c r="AJ78" s="4">
        <v>1</v>
      </c>
      <c r="AK78" s="4">
        <v>1</v>
      </c>
      <c r="AL78" s="4">
        <v>1</v>
      </c>
      <c r="AM78" s="4">
        <v>1</v>
      </c>
      <c r="AN78" s="4">
        <v>1</v>
      </c>
      <c r="AO78" s="4">
        <v>1</v>
      </c>
      <c r="AP78" s="4">
        <v>1</v>
      </c>
      <c r="AQ78" s="4">
        <v>1</v>
      </c>
      <c r="AR78" s="4">
        <v>1</v>
      </c>
      <c r="AS78" s="4">
        <v>1</v>
      </c>
    </row>
    <row r="79" spans="1:45" x14ac:dyDescent="0.3">
      <c r="A79" s="38"/>
      <c r="B79" s="3">
        <v>74</v>
      </c>
      <c r="C79" s="5" t="s">
        <v>86</v>
      </c>
      <c r="D79" s="4">
        <v>1</v>
      </c>
      <c r="E79" s="4">
        <v>1</v>
      </c>
      <c r="F79" s="4">
        <v>1</v>
      </c>
      <c r="G79" s="4">
        <v>1</v>
      </c>
      <c r="H79" s="4">
        <v>1</v>
      </c>
      <c r="I79" s="4">
        <v>1</v>
      </c>
      <c r="J79" s="4">
        <v>1</v>
      </c>
      <c r="K79" s="4">
        <v>1</v>
      </c>
      <c r="L79" s="4">
        <v>1</v>
      </c>
      <c r="M79" s="4">
        <v>1</v>
      </c>
      <c r="N79" s="4">
        <v>1</v>
      </c>
      <c r="O79" s="4">
        <v>1</v>
      </c>
      <c r="P79" s="4">
        <v>1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1</v>
      </c>
      <c r="W79" s="4">
        <v>1</v>
      </c>
      <c r="X79" s="4">
        <v>1</v>
      </c>
      <c r="Y79" s="4">
        <v>1</v>
      </c>
      <c r="Z79" s="4">
        <v>1</v>
      </c>
      <c r="AA79" s="4">
        <v>1</v>
      </c>
      <c r="AB79" s="4">
        <v>1</v>
      </c>
      <c r="AC79" s="4">
        <v>1</v>
      </c>
      <c r="AD79" s="4">
        <v>1</v>
      </c>
      <c r="AE79" s="4">
        <v>1</v>
      </c>
      <c r="AF79" s="4">
        <v>1</v>
      </c>
      <c r="AG79" s="4">
        <v>1</v>
      </c>
      <c r="AH79" s="4">
        <v>1</v>
      </c>
      <c r="AI79" s="4">
        <v>1</v>
      </c>
      <c r="AJ79" s="4">
        <v>1</v>
      </c>
      <c r="AK79" s="4">
        <v>1</v>
      </c>
      <c r="AL79" s="4">
        <v>1</v>
      </c>
      <c r="AM79" s="4">
        <v>1</v>
      </c>
      <c r="AN79" s="4">
        <v>1</v>
      </c>
      <c r="AO79" s="4">
        <v>1</v>
      </c>
      <c r="AP79" s="4">
        <v>1</v>
      </c>
      <c r="AQ79" s="4">
        <v>1</v>
      </c>
      <c r="AR79" s="4">
        <v>1</v>
      </c>
      <c r="AS79" s="4">
        <v>1</v>
      </c>
    </row>
    <row r="80" spans="1:45" x14ac:dyDescent="0.3">
      <c r="A80" s="38"/>
      <c r="B80" s="3">
        <v>75</v>
      </c>
      <c r="C80" s="5" t="s">
        <v>87</v>
      </c>
      <c r="D80" s="4">
        <v>1</v>
      </c>
      <c r="E80" s="4">
        <v>1</v>
      </c>
      <c r="F80" s="4">
        <v>1</v>
      </c>
      <c r="G80" s="4">
        <v>1</v>
      </c>
      <c r="H80" s="4">
        <v>1</v>
      </c>
      <c r="I80" s="4">
        <v>1</v>
      </c>
      <c r="J80" s="4">
        <v>0</v>
      </c>
      <c r="K80" s="4">
        <v>0</v>
      </c>
      <c r="L80" s="4">
        <v>0</v>
      </c>
      <c r="M80" s="4">
        <v>1</v>
      </c>
      <c r="N80" s="4">
        <v>1</v>
      </c>
      <c r="O80" s="4">
        <v>1</v>
      </c>
      <c r="P80" s="4">
        <v>1</v>
      </c>
      <c r="Q80" s="4">
        <v>1</v>
      </c>
      <c r="R80" s="4">
        <v>1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1</v>
      </c>
      <c r="Z80" s="4">
        <v>1</v>
      </c>
      <c r="AA80" s="4">
        <v>1</v>
      </c>
      <c r="AB80" s="4">
        <v>1</v>
      </c>
      <c r="AC80" s="4">
        <v>1</v>
      </c>
      <c r="AD80" s="4">
        <v>1</v>
      </c>
      <c r="AE80" s="4">
        <v>1</v>
      </c>
      <c r="AF80" s="4">
        <v>1</v>
      </c>
      <c r="AG80" s="4">
        <v>1</v>
      </c>
      <c r="AH80" s="4">
        <v>0</v>
      </c>
      <c r="AI80" s="4">
        <v>0</v>
      </c>
      <c r="AJ80" s="4">
        <v>0</v>
      </c>
      <c r="AK80" s="4">
        <v>1</v>
      </c>
      <c r="AL80" s="4">
        <v>1</v>
      </c>
      <c r="AM80" s="4">
        <v>1</v>
      </c>
      <c r="AN80" s="4">
        <v>0</v>
      </c>
      <c r="AO80" s="4">
        <v>0</v>
      </c>
      <c r="AP80" s="4">
        <v>0</v>
      </c>
      <c r="AQ80" s="4">
        <v>1</v>
      </c>
      <c r="AR80" s="4">
        <v>1</v>
      </c>
      <c r="AS80" s="4">
        <v>1</v>
      </c>
    </row>
    <row r="81" spans="1:45" x14ac:dyDescent="0.3">
      <c r="A81" s="38"/>
      <c r="B81" s="3">
        <v>76</v>
      </c>
      <c r="C81" s="5" t="s">
        <v>88</v>
      </c>
      <c r="D81" s="4">
        <v>1</v>
      </c>
      <c r="E81" s="4">
        <v>1</v>
      </c>
      <c r="F81" s="4">
        <v>1</v>
      </c>
      <c r="G81" s="4">
        <v>1</v>
      </c>
      <c r="H81" s="4">
        <v>1</v>
      </c>
      <c r="I81" s="4">
        <v>1</v>
      </c>
      <c r="J81" s="4">
        <v>0</v>
      </c>
      <c r="K81" s="4">
        <v>0</v>
      </c>
      <c r="L81" s="4">
        <v>0</v>
      </c>
      <c r="M81" s="4">
        <v>1</v>
      </c>
      <c r="N81" s="4">
        <v>1</v>
      </c>
      <c r="O81" s="4">
        <v>1</v>
      </c>
      <c r="P81" s="4">
        <v>1</v>
      </c>
      <c r="Q81" s="4">
        <v>1</v>
      </c>
      <c r="R81" s="4">
        <v>1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D81" s="4">
        <v>1</v>
      </c>
      <c r="AE81" s="4">
        <v>1</v>
      </c>
      <c r="AF81" s="4">
        <v>1</v>
      </c>
      <c r="AG81" s="4">
        <v>1</v>
      </c>
      <c r="AH81" s="4">
        <v>0</v>
      </c>
      <c r="AI81" s="4">
        <v>0</v>
      </c>
      <c r="AJ81" s="4">
        <v>0</v>
      </c>
      <c r="AK81" s="4">
        <v>1</v>
      </c>
      <c r="AL81" s="4">
        <v>1</v>
      </c>
      <c r="AM81" s="4">
        <v>1</v>
      </c>
      <c r="AN81" s="4">
        <v>0</v>
      </c>
      <c r="AO81" s="4">
        <v>0</v>
      </c>
      <c r="AP81" s="4">
        <v>0</v>
      </c>
      <c r="AQ81" s="4">
        <v>1</v>
      </c>
      <c r="AR81" s="4">
        <v>1</v>
      </c>
      <c r="AS81" s="4">
        <v>1</v>
      </c>
    </row>
    <row r="82" spans="1:45" x14ac:dyDescent="0.3">
      <c r="A82" s="38"/>
      <c r="B82" s="3">
        <v>77</v>
      </c>
      <c r="C82" s="5" t="s">
        <v>89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0</v>
      </c>
      <c r="AS82" s="4">
        <v>0</v>
      </c>
    </row>
    <row r="83" spans="1:45" x14ac:dyDescent="0.3">
      <c r="A83" s="38"/>
      <c r="B83" s="3">
        <v>78</v>
      </c>
      <c r="C83" s="5" t="s">
        <v>90</v>
      </c>
      <c r="D83" s="4">
        <v>1</v>
      </c>
      <c r="E83" s="4">
        <v>1</v>
      </c>
      <c r="F83" s="4">
        <v>1</v>
      </c>
      <c r="G83" s="4">
        <v>1</v>
      </c>
      <c r="H83" s="4">
        <v>1</v>
      </c>
      <c r="I83" s="4">
        <v>1</v>
      </c>
      <c r="J83" s="4">
        <v>1</v>
      </c>
      <c r="K83" s="4">
        <v>1</v>
      </c>
      <c r="L83" s="4">
        <v>1</v>
      </c>
      <c r="M83" s="4">
        <v>1</v>
      </c>
      <c r="N83" s="4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4">
        <v>1</v>
      </c>
      <c r="V83" s="4">
        <v>1</v>
      </c>
      <c r="W83" s="4">
        <v>1</v>
      </c>
      <c r="X83" s="4">
        <v>1</v>
      </c>
      <c r="Y83" s="4">
        <v>1</v>
      </c>
      <c r="Z83" s="4">
        <v>1</v>
      </c>
      <c r="AA83" s="4">
        <v>1</v>
      </c>
      <c r="AB83" s="4">
        <v>1</v>
      </c>
      <c r="AC83" s="4">
        <v>1</v>
      </c>
      <c r="AD83" s="4">
        <v>1</v>
      </c>
      <c r="AE83" s="4">
        <v>1</v>
      </c>
      <c r="AF83" s="4">
        <v>1</v>
      </c>
      <c r="AG83" s="4">
        <v>1</v>
      </c>
      <c r="AH83" s="4">
        <v>1</v>
      </c>
      <c r="AI83" s="4">
        <v>1</v>
      </c>
      <c r="AJ83" s="4">
        <v>1</v>
      </c>
      <c r="AK83" s="4">
        <v>1</v>
      </c>
      <c r="AL83" s="4">
        <v>1</v>
      </c>
      <c r="AM83" s="4">
        <v>1</v>
      </c>
      <c r="AN83" s="4">
        <v>1</v>
      </c>
      <c r="AO83" s="4">
        <v>1</v>
      </c>
      <c r="AP83" s="4">
        <v>1</v>
      </c>
      <c r="AQ83" s="4">
        <v>1</v>
      </c>
      <c r="AR83" s="4">
        <v>1</v>
      </c>
      <c r="AS83" s="4">
        <v>1</v>
      </c>
    </row>
    <row r="84" spans="1:45" x14ac:dyDescent="0.3">
      <c r="A84" s="38"/>
      <c r="B84" s="3">
        <v>79</v>
      </c>
      <c r="C84" s="5" t="s">
        <v>91</v>
      </c>
      <c r="D84" s="4">
        <v>1</v>
      </c>
      <c r="E84" s="4">
        <v>1</v>
      </c>
      <c r="F84" s="4">
        <v>1</v>
      </c>
      <c r="G84" s="4">
        <v>1</v>
      </c>
      <c r="H84" s="4">
        <v>1</v>
      </c>
      <c r="I84" s="4">
        <v>1</v>
      </c>
      <c r="J84" s="4">
        <v>1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4">
        <v>1</v>
      </c>
      <c r="V84" s="4">
        <v>1</v>
      </c>
      <c r="W84" s="4">
        <v>1</v>
      </c>
      <c r="X84" s="4">
        <v>1</v>
      </c>
      <c r="Y84" s="4">
        <v>1</v>
      </c>
      <c r="Z84" s="4">
        <v>1</v>
      </c>
      <c r="AA84" s="4">
        <v>1</v>
      </c>
      <c r="AB84" s="4">
        <v>1</v>
      </c>
      <c r="AC84" s="4">
        <v>1</v>
      </c>
      <c r="AD84" s="4">
        <v>1</v>
      </c>
      <c r="AE84" s="4">
        <v>1</v>
      </c>
      <c r="AF84" s="4">
        <v>1</v>
      </c>
      <c r="AG84" s="4">
        <v>1</v>
      </c>
      <c r="AH84" s="4">
        <v>1</v>
      </c>
      <c r="AI84" s="4">
        <v>1</v>
      </c>
      <c r="AJ84" s="4">
        <v>1</v>
      </c>
      <c r="AK84" s="4">
        <v>1</v>
      </c>
      <c r="AL84" s="4">
        <v>1</v>
      </c>
      <c r="AM84" s="4">
        <v>1</v>
      </c>
      <c r="AN84" s="4">
        <v>1</v>
      </c>
      <c r="AO84" s="4">
        <v>1</v>
      </c>
      <c r="AP84" s="4">
        <v>1</v>
      </c>
      <c r="AQ84" s="4">
        <v>1</v>
      </c>
      <c r="AR84" s="4">
        <v>1</v>
      </c>
      <c r="AS84" s="4">
        <v>1</v>
      </c>
    </row>
    <row r="85" spans="1:45" x14ac:dyDescent="0.3">
      <c r="A85" s="38"/>
      <c r="B85" s="3">
        <v>80</v>
      </c>
      <c r="C85" s="5" t="s">
        <v>92</v>
      </c>
      <c r="D85" s="4">
        <v>0</v>
      </c>
      <c r="E85" s="4">
        <v>0</v>
      </c>
      <c r="F85" s="4">
        <v>0</v>
      </c>
      <c r="G85" s="4">
        <v>1</v>
      </c>
      <c r="H85" s="4">
        <v>1</v>
      </c>
      <c r="I85" s="4">
        <v>1</v>
      </c>
      <c r="J85" s="4">
        <v>1</v>
      </c>
      <c r="K85" s="4">
        <v>1</v>
      </c>
      <c r="L85" s="4">
        <v>1</v>
      </c>
      <c r="M85" s="4">
        <v>0</v>
      </c>
      <c r="N85" s="4">
        <v>0</v>
      </c>
      <c r="O85" s="4">
        <v>0</v>
      </c>
      <c r="P85" s="4">
        <v>1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1</v>
      </c>
      <c r="W85" s="4">
        <v>1</v>
      </c>
      <c r="X85" s="4">
        <v>1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1</v>
      </c>
      <c r="AF85" s="4">
        <v>1</v>
      </c>
      <c r="AG85" s="4">
        <v>1</v>
      </c>
      <c r="AH85" s="4">
        <v>1</v>
      </c>
      <c r="AI85" s="4">
        <v>1</v>
      </c>
      <c r="AJ85" s="4">
        <v>1</v>
      </c>
      <c r="AK85" s="4">
        <v>0</v>
      </c>
      <c r="AL85" s="4">
        <v>0</v>
      </c>
      <c r="AM85" s="4">
        <v>0</v>
      </c>
      <c r="AN85" s="4">
        <v>1</v>
      </c>
      <c r="AO85" s="4">
        <v>1</v>
      </c>
      <c r="AP85" s="4">
        <v>1</v>
      </c>
      <c r="AQ85" s="4">
        <v>1</v>
      </c>
      <c r="AR85" s="4">
        <v>1</v>
      </c>
      <c r="AS85" s="4">
        <v>1</v>
      </c>
    </row>
    <row r="86" spans="1:45" x14ac:dyDescent="0.3">
      <c r="A86" s="39"/>
      <c r="B86" s="3">
        <v>81</v>
      </c>
      <c r="C86" s="5" t="s">
        <v>146</v>
      </c>
      <c r="D86" s="4">
        <v>0</v>
      </c>
      <c r="E86" s="4">
        <v>0</v>
      </c>
      <c r="F86" s="4">
        <v>0</v>
      </c>
      <c r="G86" s="4">
        <v>1</v>
      </c>
      <c r="H86" s="4">
        <v>1</v>
      </c>
      <c r="I86" s="4">
        <v>1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1</v>
      </c>
      <c r="Q86" s="4">
        <v>1</v>
      </c>
      <c r="R86" s="4">
        <v>1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1</v>
      </c>
      <c r="AF86" s="4">
        <v>1</v>
      </c>
      <c r="AG86" s="4">
        <v>1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1</v>
      </c>
      <c r="AR86" s="4">
        <v>1</v>
      </c>
      <c r="AS86" s="4">
        <v>1</v>
      </c>
    </row>
    <row r="87" spans="1:45" x14ac:dyDescent="0.3">
      <c r="A87" s="37" t="s">
        <v>123</v>
      </c>
      <c r="B87" s="3">
        <v>1</v>
      </c>
      <c r="C87" s="5" t="s">
        <v>153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I87" s="4">
        <v>1</v>
      </c>
      <c r="J87" s="4">
        <v>1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1</v>
      </c>
      <c r="W87" s="4">
        <v>1</v>
      </c>
      <c r="X87" s="4">
        <v>1</v>
      </c>
      <c r="Y87" s="4">
        <v>1</v>
      </c>
      <c r="Z87" s="4">
        <v>1</v>
      </c>
      <c r="AA87" s="4">
        <v>1</v>
      </c>
      <c r="AB87" s="4">
        <v>1</v>
      </c>
      <c r="AC87" s="4">
        <v>1</v>
      </c>
      <c r="AD87" s="4">
        <v>1</v>
      </c>
      <c r="AE87" s="4">
        <v>1</v>
      </c>
      <c r="AF87" s="4">
        <v>1</v>
      </c>
      <c r="AG87" s="4">
        <v>1</v>
      </c>
      <c r="AH87" s="4">
        <v>1</v>
      </c>
      <c r="AI87" s="4">
        <v>1</v>
      </c>
      <c r="AJ87" s="4">
        <v>1</v>
      </c>
      <c r="AK87" s="4">
        <v>1</v>
      </c>
      <c r="AL87" s="4">
        <v>1</v>
      </c>
      <c r="AM87" s="4">
        <v>1</v>
      </c>
      <c r="AN87" s="4">
        <v>1</v>
      </c>
      <c r="AO87" s="4">
        <v>1</v>
      </c>
      <c r="AP87" s="4">
        <v>1</v>
      </c>
      <c r="AQ87" s="4">
        <v>1</v>
      </c>
      <c r="AR87" s="4">
        <v>1</v>
      </c>
      <c r="AS87" s="4">
        <v>1</v>
      </c>
    </row>
    <row r="88" spans="1:45" x14ac:dyDescent="0.3">
      <c r="A88" s="38"/>
      <c r="B88" s="3">
        <v>2</v>
      </c>
      <c r="C88" s="5" t="s">
        <v>93</v>
      </c>
      <c r="D88" s="4">
        <v>1</v>
      </c>
      <c r="E88" s="4">
        <v>1</v>
      </c>
      <c r="F88" s="4">
        <v>1</v>
      </c>
      <c r="G88" s="4">
        <v>1</v>
      </c>
      <c r="H88" s="4">
        <v>1</v>
      </c>
      <c r="I88" s="4">
        <v>1</v>
      </c>
      <c r="J88" s="4">
        <v>1</v>
      </c>
      <c r="K88" s="4">
        <v>1</v>
      </c>
      <c r="L88" s="4">
        <v>1</v>
      </c>
      <c r="M88" s="4">
        <v>1</v>
      </c>
      <c r="N88" s="4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1</v>
      </c>
      <c r="W88" s="4">
        <v>1</v>
      </c>
      <c r="X88" s="4">
        <v>1</v>
      </c>
      <c r="Y88" s="4">
        <v>1</v>
      </c>
      <c r="Z88" s="4">
        <v>1</v>
      </c>
      <c r="AA88" s="4">
        <v>1</v>
      </c>
      <c r="AB88" s="4">
        <v>1</v>
      </c>
      <c r="AC88" s="4">
        <v>1</v>
      </c>
      <c r="AD88" s="4">
        <v>1</v>
      </c>
      <c r="AE88" s="4">
        <v>1</v>
      </c>
      <c r="AF88" s="4">
        <v>1</v>
      </c>
      <c r="AG88" s="4">
        <v>1</v>
      </c>
      <c r="AH88" s="4">
        <v>1</v>
      </c>
      <c r="AI88" s="4">
        <v>1</v>
      </c>
      <c r="AJ88" s="4">
        <v>1</v>
      </c>
      <c r="AK88" s="4">
        <v>1</v>
      </c>
      <c r="AL88" s="4">
        <v>1</v>
      </c>
      <c r="AM88" s="4">
        <v>1</v>
      </c>
      <c r="AN88" s="4">
        <v>1</v>
      </c>
      <c r="AO88" s="4">
        <v>1</v>
      </c>
      <c r="AP88" s="4">
        <v>1</v>
      </c>
      <c r="AQ88" s="4">
        <v>1</v>
      </c>
      <c r="AR88" s="4">
        <v>1</v>
      </c>
      <c r="AS88" s="4">
        <v>1</v>
      </c>
    </row>
    <row r="89" spans="1:45" x14ac:dyDescent="0.3">
      <c r="A89" s="38"/>
      <c r="B89" s="3">
        <v>3</v>
      </c>
      <c r="C89" s="6" t="s">
        <v>94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1</v>
      </c>
      <c r="K89" s="4">
        <v>1</v>
      </c>
      <c r="L89" s="4">
        <v>1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1</v>
      </c>
      <c r="T89" s="4">
        <v>1</v>
      </c>
      <c r="U89" s="4">
        <v>1</v>
      </c>
      <c r="V89" s="4">
        <v>1</v>
      </c>
      <c r="W89" s="4">
        <v>1</v>
      </c>
      <c r="X89" s="4">
        <v>1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1</v>
      </c>
      <c r="AI89" s="4">
        <v>1</v>
      </c>
      <c r="AJ89" s="4">
        <v>1</v>
      </c>
      <c r="AK89" s="4">
        <v>0</v>
      </c>
      <c r="AL89" s="4">
        <v>0</v>
      </c>
      <c r="AM89" s="4">
        <v>0</v>
      </c>
      <c r="AN89" s="4">
        <v>1</v>
      </c>
      <c r="AO89" s="4">
        <v>1</v>
      </c>
      <c r="AP89" s="4">
        <v>1</v>
      </c>
      <c r="AQ89" s="4">
        <v>0</v>
      </c>
      <c r="AR89" s="4">
        <v>0</v>
      </c>
      <c r="AS89" s="4">
        <v>0</v>
      </c>
    </row>
    <row r="90" spans="1:45" x14ac:dyDescent="0.3">
      <c r="A90" s="38"/>
      <c r="B90" s="3">
        <v>4</v>
      </c>
      <c r="C90" s="6" t="s">
        <v>95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1</v>
      </c>
      <c r="K90" s="4">
        <v>1</v>
      </c>
      <c r="L90" s="4">
        <v>1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1</v>
      </c>
      <c r="T90" s="4">
        <v>1</v>
      </c>
      <c r="U90" s="4">
        <v>1</v>
      </c>
      <c r="V90" s="4">
        <v>1</v>
      </c>
      <c r="W90" s="4">
        <v>1</v>
      </c>
      <c r="X90" s="4">
        <v>1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1</v>
      </c>
      <c r="AI90" s="4">
        <v>1</v>
      </c>
      <c r="AJ90" s="4">
        <v>1</v>
      </c>
      <c r="AK90" s="4">
        <v>0</v>
      </c>
      <c r="AL90" s="4">
        <v>0</v>
      </c>
      <c r="AM90" s="4">
        <v>0</v>
      </c>
      <c r="AN90" s="4">
        <v>1</v>
      </c>
      <c r="AO90" s="4">
        <v>1</v>
      </c>
      <c r="AP90" s="4">
        <v>1</v>
      </c>
      <c r="AQ90" s="4">
        <v>0</v>
      </c>
      <c r="AR90" s="4">
        <v>0</v>
      </c>
      <c r="AS90" s="4">
        <v>0</v>
      </c>
    </row>
    <row r="91" spans="1:45" x14ac:dyDescent="0.3">
      <c r="A91" s="38"/>
      <c r="B91" s="3">
        <v>5</v>
      </c>
      <c r="C91" s="5" t="s">
        <v>96</v>
      </c>
      <c r="D91" s="4">
        <v>1</v>
      </c>
      <c r="E91" s="4">
        <v>1</v>
      </c>
      <c r="F91" s="4">
        <v>1</v>
      </c>
      <c r="G91" s="4">
        <v>1</v>
      </c>
      <c r="H91" s="4">
        <v>1</v>
      </c>
      <c r="I91" s="4">
        <v>1</v>
      </c>
      <c r="J91" s="4">
        <v>1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W91" s="4">
        <v>1</v>
      </c>
      <c r="X91" s="4">
        <v>1</v>
      </c>
      <c r="Y91" s="4">
        <v>1</v>
      </c>
      <c r="Z91" s="4">
        <v>1</v>
      </c>
      <c r="AA91" s="4">
        <v>1</v>
      </c>
      <c r="AB91" s="4">
        <v>1</v>
      </c>
      <c r="AC91" s="4">
        <v>1</v>
      </c>
      <c r="AD91" s="4">
        <v>1</v>
      </c>
      <c r="AE91" s="4">
        <v>1</v>
      </c>
      <c r="AF91" s="4">
        <v>1</v>
      </c>
      <c r="AG91" s="4">
        <v>1</v>
      </c>
      <c r="AH91" s="4">
        <v>1</v>
      </c>
      <c r="AI91" s="4">
        <v>1</v>
      </c>
      <c r="AJ91" s="4">
        <v>1</v>
      </c>
      <c r="AK91" s="4">
        <v>1</v>
      </c>
      <c r="AL91" s="4">
        <v>1</v>
      </c>
      <c r="AM91" s="4">
        <v>1</v>
      </c>
      <c r="AN91" s="4">
        <v>1</v>
      </c>
      <c r="AO91" s="4">
        <v>1</v>
      </c>
      <c r="AP91" s="4">
        <v>1</v>
      </c>
      <c r="AQ91" s="4">
        <v>1</v>
      </c>
      <c r="AR91" s="4">
        <v>1</v>
      </c>
      <c r="AS91" s="4">
        <v>1</v>
      </c>
    </row>
    <row r="92" spans="1:45" x14ac:dyDescent="0.3">
      <c r="A92" s="38"/>
      <c r="B92" s="3">
        <v>6</v>
      </c>
      <c r="C92" s="5" t="s">
        <v>97</v>
      </c>
      <c r="D92" s="4">
        <v>1</v>
      </c>
      <c r="E92" s="4">
        <v>1</v>
      </c>
      <c r="F92" s="4">
        <v>1</v>
      </c>
      <c r="G92" s="4">
        <v>1</v>
      </c>
      <c r="H92" s="4">
        <v>1</v>
      </c>
      <c r="I92" s="4">
        <v>1</v>
      </c>
      <c r="J92" s="4">
        <v>1</v>
      </c>
      <c r="K92" s="4">
        <v>1</v>
      </c>
      <c r="L92" s="4">
        <v>1</v>
      </c>
      <c r="M92" s="4">
        <v>1</v>
      </c>
      <c r="N92" s="4">
        <v>1</v>
      </c>
      <c r="O92" s="4">
        <v>1</v>
      </c>
      <c r="P92" s="4">
        <v>1</v>
      </c>
      <c r="Q92" s="4">
        <v>1</v>
      </c>
      <c r="R92" s="4">
        <v>1</v>
      </c>
      <c r="S92" s="4">
        <v>1</v>
      </c>
      <c r="T92" s="4">
        <v>1</v>
      </c>
      <c r="U92" s="4">
        <v>1</v>
      </c>
      <c r="V92" s="4">
        <v>1</v>
      </c>
      <c r="W92" s="4">
        <v>1</v>
      </c>
      <c r="X92" s="4">
        <v>1</v>
      </c>
      <c r="Y92" s="4">
        <v>1</v>
      </c>
      <c r="Z92" s="4">
        <v>1</v>
      </c>
      <c r="AA92" s="4">
        <v>1</v>
      </c>
      <c r="AB92" s="4">
        <v>1</v>
      </c>
      <c r="AC92" s="4">
        <v>1</v>
      </c>
      <c r="AD92" s="4">
        <v>1</v>
      </c>
      <c r="AE92" s="4">
        <v>1</v>
      </c>
      <c r="AF92" s="4">
        <v>1</v>
      </c>
      <c r="AG92" s="4">
        <v>1</v>
      </c>
      <c r="AH92" s="4">
        <v>1</v>
      </c>
      <c r="AI92" s="4">
        <v>1</v>
      </c>
      <c r="AJ92" s="4">
        <v>1</v>
      </c>
      <c r="AK92" s="4">
        <v>1</v>
      </c>
      <c r="AL92" s="4">
        <v>1</v>
      </c>
      <c r="AM92" s="4">
        <v>1</v>
      </c>
      <c r="AN92" s="4">
        <v>1</v>
      </c>
      <c r="AO92" s="4">
        <v>1</v>
      </c>
      <c r="AP92" s="4">
        <v>1</v>
      </c>
      <c r="AQ92" s="4">
        <v>1</v>
      </c>
      <c r="AR92" s="4">
        <v>1</v>
      </c>
      <c r="AS92" s="4">
        <v>1</v>
      </c>
    </row>
    <row r="93" spans="1:45" x14ac:dyDescent="0.3">
      <c r="A93" s="38"/>
      <c r="B93" s="3">
        <v>7</v>
      </c>
      <c r="C93" s="5" t="s">
        <v>98</v>
      </c>
      <c r="D93" s="4">
        <v>1</v>
      </c>
      <c r="E93" s="4">
        <v>1</v>
      </c>
      <c r="F93" s="4">
        <v>1</v>
      </c>
      <c r="G93" s="4">
        <v>1</v>
      </c>
      <c r="H93" s="4">
        <v>1</v>
      </c>
      <c r="I93" s="4">
        <v>1</v>
      </c>
      <c r="J93" s="4">
        <v>1</v>
      </c>
      <c r="K93" s="4">
        <v>1</v>
      </c>
      <c r="L93" s="4">
        <v>1</v>
      </c>
      <c r="M93" s="4">
        <v>1</v>
      </c>
      <c r="N93" s="4">
        <v>1</v>
      </c>
      <c r="O93" s="4">
        <v>1</v>
      </c>
      <c r="P93" s="4">
        <v>1</v>
      </c>
      <c r="Q93" s="4">
        <v>1</v>
      </c>
      <c r="R93" s="4">
        <v>1</v>
      </c>
      <c r="S93" s="4">
        <v>1</v>
      </c>
      <c r="T93" s="4">
        <v>1</v>
      </c>
      <c r="U93" s="4">
        <v>1</v>
      </c>
      <c r="V93" s="4">
        <v>1</v>
      </c>
      <c r="W93" s="4">
        <v>1</v>
      </c>
      <c r="X93" s="4">
        <v>1</v>
      </c>
      <c r="Y93" s="4">
        <v>1</v>
      </c>
      <c r="Z93" s="4">
        <v>1</v>
      </c>
      <c r="AA93" s="4">
        <v>1</v>
      </c>
      <c r="AB93" s="4">
        <v>1</v>
      </c>
      <c r="AC93" s="4">
        <v>1</v>
      </c>
      <c r="AD93" s="4">
        <v>1</v>
      </c>
      <c r="AE93" s="4">
        <v>1</v>
      </c>
      <c r="AF93" s="4">
        <v>1</v>
      </c>
      <c r="AG93" s="4">
        <v>1</v>
      </c>
      <c r="AH93" s="4">
        <v>1</v>
      </c>
      <c r="AI93" s="4">
        <v>1</v>
      </c>
      <c r="AJ93" s="4">
        <v>1</v>
      </c>
      <c r="AK93" s="4">
        <v>1</v>
      </c>
      <c r="AL93" s="4">
        <v>1</v>
      </c>
      <c r="AM93" s="4">
        <v>1</v>
      </c>
      <c r="AN93" s="4">
        <v>1</v>
      </c>
      <c r="AO93" s="4">
        <v>1</v>
      </c>
      <c r="AP93" s="4">
        <v>1</v>
      </c>
      <c r="AQ93" s="4">
        <v>1</v>
      </c>
      <c r="AR93" s="4">
        <v>1</v>
      </c>
      <c r="AS93" s="4">
        <v>1</v>
      </c>
    </row>
    <row r="94" spans="1:45" x14ac:dyDescent="0.3">
      <c r="A94" s="38"/>
      <c r="B94" s="3">
        <v>8</v>
      </c>
      <c r="C94" s="5" t="s">
        <v>99</v>
      </c>
      <c r="D94" s="4">
        <v>1</v>
      </c>
      <c r="E94" s="4">
        <v>1</v>
      </c>
      <c r="F94" s="4">
        <v>1</v>
      </c>
      <c r="G94" s="4">
        <v>1</v>
      </c>
      <c r="H94" s="4">
        <v>1</v>
      </c>
      <c r="I94" s="4">
        <v>1</v>
      </c>
      <c r="J94" s="4">
        <v>1</v>
      </c>
      <c r="K94" s="4">
        <v>1</v>
      </c>
      <c r="L94" s="4">
        <v>1</v>
      </c>
      <c r="M94" s="4">
        <v>1</v>
      </c>
      <c r="N94" s="4">
        <v>1</v>
      </c>
      <c r="O94" s="4">
        <v>1</v>
      </c>
      <c r="P94" s="4">
        <v>1</v>
      </c>
      <c r="Q94" s="4">
        <v>1</v>
      </c>
      <c r="R94" s="4">
        <v>1</v>
      </c>
      <c r="S94" s="4">
        <v>1</v>
      </c>
      <c r="T94" s="4">
        <v>1</v>
      </c>
      <c r="U94" s="4">
        <v>1</v>
      </c>
      <c r="V94" s="4">
        <v>1</v>
      </c>
      <c r="W94" s="4">
        <v>1</v>
      </c>
      <c r="X94" s="4">
        <v>1</v>
      </c>
      <c r="Y94" s="4">
        <v>1</v>
      </c>
      <c r="Z94" s="4">
        <v>1</v>
      </c>
      <c r="AA94" s="4">
        <v>1</v>
      </c>
      <c r="AB94" s="4">
        <v>1</v>
      </c>
      <c r="AC94" s="4">
        <v>1</v>
      </c>
      <c r="AD94" s="4">
        <v>1</v>
      </c>
      <c r="AE94" s="4">
        <v>1</v>
      </c>
      <c r="AF94" s="4">
        <v>1</v>
      </c>
      <c r="AG94" s="4">
        <v>1</v>
      </c>
      <c r="AH94" s="4">
        <v>1</v>
      </c>
      <c r="AI94" s="4">
        <v>1</v>
      </c>
      <c r="AJ94" s="4">
        <v>1</v>
      </c>
      <c r="AK94" s="4">
        <v>1</v>
      </c>
      <c r="AL94" s="4">
        <v>1</v>
      </c>
      <c r="AM94" s="4">
        <v>1</v>
      </c>
      <c r="AN94" s="4">
        <v>1</v>
      </c>
      <c r="AO94" s="4">
        <v>1</v>
      </c>
      <c r="AP94" s="4">
        <v>1</v>
      </c>
      <c r="AQ94" s="4">
        <v>1</v>
      </c>
      <c r="AR94" s="4">
        <v>1</v>
      </c>
      <c r="AS94" s="4">
        <v>1</v>
      </c>
    </row>
    <row r="95" spans="1:45" x14ac:dyDescent="0.3">
      <c r="A95" s="38"/>
      <c r="B95" s="3">
        <v>9</v>
      </c>
      <c r="C95" s="5" t="s">
        <v>100</v>
      </c>
      <c r="D95" s="4">
        <v>1</v>
      </c>
      <c r="E95" s="4">
        <v>1</v>
      </c>
      <c r="F95" s="4">
        <v>1</v>
      </c>
      <c r="G95" s="4">
        <v>1</v>
      </c>
      <c r="H95" s="4">
        <v>1</v>
      </c>
      <c r="I95" s="4">
        <v>1</v>
      </c>
      <c r="J95" s="4">
        <v>1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4">
        <v>1</v>
      </c>
      <c r="Q95" s="4">
        <v>1</v>
      </c>
      <c r="R95" s="4">
        <v>1</v>
      </c>
      <c r="S95" s="4">
        <v>1</v>
      </c>
      <c r="T95" s="4">
        <v>1</v>
      </c>
      <c r="U95" s="4">
        <v>1</v>
      </c>
      <c r="V95" s="4">
        <v>1</v>
      </c>
      <c r="W95" s="4">
        <v>1</v>
      </c>
      <c r="X95" s="4">
        <v>1</v>
      </c>
      <c r="Y95" s="4">
        <v>1</v>
      </c>
      <c r="Z95" s="4">
        <v>1</v>
      </c>
      <c r="AA95" s="4">
        <v>1</v>
      </c>
      <c r="AB95" s="4">
        <v>1</v>
      </c>
      <c r="AC95" s="4">
        <v>1</v>
      </c>
      <c r="AD95" s="4">
        <v>1</v>
      </c>
      <c r="AE95" s="4">
        <v>1</v>
      </c>
      <c r="AF95" s="4">
        <v>1</v>
      </c>
      <c r="AG95" s="4">
        <v>1</v>
      </c>
      <c r="AH95" s="4">
        <v>1</v>
      </c>
      <c r="AI95" s="4">
        <v>1</v>
      </c>
      <c r="AJ95" s="4">
        <v>1</v>
      </c>
      <c r="AK95" s="4">
        <v>1</v>
      </c>
      <c r="AL95" s="4">
        <v>1</v>
      </c>
      <c r="AM95" s="4">
        <v>1</v>
      </c>
      <c r="AN95" s="4">
        <v>1</v>
      </c>
      <c r="AO95" s="4">
        <v>1</v>
      </c>
      <c r="AP95" s="4">
        <v>1</v>
      </c>
      <c r="AQ95" s="4">
        <v>1</v>
      </c>
      <c r="AR95" s="4">
        <v>1</v>
      </c>
      <c r="AS95" s="4">
        <v>1</v>
      </c>
    </row>
    <row r="96" spans="1:45" x14ac:dyDescent="0.3">
      <c r="A96" s="38"/>
      <c r="B96" s="3">
        <v>10</v>
      </c>
      <c r="C96" s="5" t="s">
        <v>101</v>
      </c>
      <c r="D96" s="4">
        <v>1</v>
      </c>
      <c r="E96" s="4">
        <v>1</v>
      </c>
      <c r="F96" s="4">
        <v>1</v>
      </c>
      <c r="G96" s="4">
        <v>1</v>
      </c>
      <c r="H96" s="4">
        <v>1</v>
      </c>
      <c r="I96" s="4">
        <v>1</v>
      </c>
      <c r="J96" s="4">
        <v>1</v>
      </c>
      <c r="K96" s="4">
        <v>1</v>
      </c>
      <c r="L96" s="4">
        <v>1</v>
      </c>
      <c r="M96" s="4">
        <v>1</v>
      </c>
      <c r="N96" s="4">
        <v>1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1</v>
      </c>
      <c r="Y96" s="4">
        <v>1</v>
      </c>
      <c r="Z96" s="4">
        <v>1</v>
      </c>
      <c r="AA96" s="4">
        <v>1</v>
      </c>
      <c r="AB96" s="4">
        <v>1</v>
      </c>
      <c r="AC96" s="4">
        <v>1</v>
      </c>
      <c r="AD96" s="4">
        <v>1</v>
      </c>
      <c r="AE96" s="4">
        <v>1</v>
      </c>
      <c r="AF96" s="4">
        <v>1</v>
      </c>
      <c r="AG96" s="4">
        <v>1</v>
      </c>
      <c r="AH96" s="4">
        <v>1</v>
      </c>
      <c r="AI96" s="4">
        <v>1</v>
      </c>
      <c r="AJ96" s="4">
        <v>1</v>
      </c>
      <c r="AK96" s="4">
        <v>1</v>
      </c>
      <c r="AL96" s="4">
        <v>1</v>
      </c>
      <c r="AM96" s="4">
        <v>1</v>
      </c>
      <c r="AN96" s="4">
        <v>1</v>
      </c>
      <c r="AO96" s="4">
        <v>1</v>
      </c>
      <c r="AP96" s="4">
        <v>1</v>
      </c>
      <c r="AQ96" s="4">
        <v>1</v>
      </c>
      <c r="AR96" s="4">
        <v>1</v>
      </c>
      <c r="AS96" s="4">
        <v>1</v>
      </c>
    </row>
    <row r="97" spans="1:45" x14ac:dyDescent="0.3">
      <c r="A97" s="38"/>
      <c r="B97" s="3">
        <v>11</v>
      </c>
      <c r="C97" s="5" t="s">
        <v>102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4">
        <v>0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</v>
      </c>
    </row>
    <row r="98" spans="1:45" x14ac:dyDescent="0.3">
      <c r="A98" s="38"/>
      <c r="B98" s="3">
        <v>12</v>
      </c>
      <c r="C98" s="5" t="s">
        <v>103</v>
      </c>
      <c r="D98" s="4">
        <v>1</v>
      </c>
      <c r="E98" s="4">
        <v>1</v>
      </c>
      <c r="F98" s="4">
        <v>1</v>
      </c>
      <c r="G98" s="4">
        <v>1</v>
      </c>
      <c r="H98" s="4">
        <v>1</v>
      </c>
      <c r="I98" s="4">
        <v>1</v>
      </c>
      <c r="J98" s="4">
        <v>0</v>
      </c>
      <c r="K98" s="4">
        <v>0</v>
      </c>
      <c r="L98" s="4">
        <v>0</v>
      </c>
      <c r="M98" s="4">
        <v>1</v>
      </c>
      <c r="N98" s="4">
        <v>1</v>
      </c>
      <c r="O98" s="4">
        <v>1</v>
      </c>
      <c r="P98" s="4">
        <v>1</v>
      </c>
      <c r="Q98" s="4">
        <v>1</v>
      </c>
      <c r="R98" s="4">
        <v>1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1</v>
      </c>
      <c r="Z98" s="4">
        <v>1</v>
      </c>
      <c r="AA98" s="4">
        <v>1</v>
      </c>
      <c r="AB98" s="4">
        <v>1</v>
      </c>
      <c r="AC98" s="4">
        <v>1</v>
      </c>
      <c r="AD98" s="4">
        <v>1</v>
      </c>
      <c r="AE98" s="4">
        <v>1</v>
      </c>
      <c r="AF98" s="4">
        <v>1</v>
      </c>
      <c r="AG98" s="4">
        <v>1</v>
      </c>
      <c r="AH98" s="4">
        <v>0</v>
      </c>
      <c r="AI98" s="4">
        <v>0</v>
      </c>
      <c r="AJ98" s="4">
        <v>0</v>
      </c>
      <c r="AK98" s="4">
        <v>1</v>
      </c>
      <c r="AL98" s="4">
        <v>1</v>
      </c>
      <c r="AM98" s="4">
        <v>1</v>
      </c>
      <c r="AN98" s="4">
        <v>0</v>
      </c>
      <c r="AO98" s="4">
        <v>0</v>
      </c>
      <c r="AP98" s="4">
        <v>0</v>
      </c>
      <c r="AQ98" s="4">
        <v>1</v>
      </c>
      <c r="AR98" s="4">
        <v>1</v>
      </c>
      <c r="AS98" s="4">
        <v>1</v>
      </c>
    </row>
    <row r="99" spans="1:45" x14ac:dyDescent="0.3">
      <c r="A99" s="38"/>
      <c r="B99" s="3">
        <v>13</v>
      </c>
      <c r="C99" s="5" t="s">
        <v>104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1</v>
      </c>
      <c r="K99" s="4">
        <v>1</v>
      </c>
      <c r="L99" s="4">
        <v>1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1</v>
      </c>
      <c r="T99" s="4">
        <v>1</v>
      </c>
      <c r="U99" s="4">
        <v>1</v>
      </c>
      <c r="V99" s="4">
        <v>1</v>
      </c>
      <c r="W99" s="4">
        <v>1</v>
      </c>
      <c r="X99" s="4">
        <v>1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1</v>
      </c>
      <c r="AI99" s="4">
        <v>1</v>
      </c>
      <c r="AJ99" s="4">
        <v>1</v>
      </c>
      <c r="AK99" s="4">
        <v>0</v>
      </c>
      <c r="AL99" s="4">
        <v>0</v>
      </c>
      <c r="AM99" s="4">
        <v>0</v>
      </c>
      <c r="AN99" s="4">
        <v>1</v>
      </c>
      <c r="AO99" s="4">
        <v>1</v>
      </c>
      <c r="AP99" s="4">
        <v>1</v>
      </c>
      <c r="AQ99" s="4">
        <v>0</v>
      </c>
      <c r="AR99" s="4">
        <v>0</v>
      </c>
      <c r="AS99" s="4">
        <v>0</v>
      </c>
    </row>
    <row r="100" spans="1:45" x14ac:dyDescent="0.3">
      <c r="A100" s="38"/>
      <c r="B100" s="3">
        <v>14</v>
      </c>
      <c r="C100" s="6" t="s">
        <v>105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1</v>
      </c>
      <c r="K100" s="4">
        <v>1</v>
      </c>
      <c r="L100" s="4">
        <v>1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1</v>
      </c>
      <c r="T100" s="4">
        <v>1</v>
      </c>
      <c r="U100" s="4">
        <v>1</v>
      </c>
      <c r="V100" s="4">
        <v>1</v>
      </c>
      <c r="W100" s="4">
        <v>1</v>
      </c>
      <c r="X100" s="4">
        <v>1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1</v>
      </c>
      <c r="AI100" s="4">
        <v>1</v>
      </c>
      <c r="AJ100" s="4">
        <v>1</v>
      </c>
      <c r="AK100" s="4">
        <v>0</v>
      </c>
      <c r="AL100" s="4">
        <v>0</v>
      </c>
      <c r="AM100" s="4">
        <v>0</v>
      </c>
      <c r="AN100" s="4">
        <v>1</v>
      </c>
      <c r="AO100" s="4">
        <v>1</v>
      </c>
      <c r="AP100" s="4">
        <v>1</v>
      </c>
      <c r="AQ100" s="4">
        <v>0</v>
      </c>
      <c r="AR100" s="4">
        <v>0</v>
      </c>
      <c r="AS100" s="4">
        <v>0</v>
      </c>
    </row>
    <row r="101" spans="1:45" x14ac:dyDescent="0.3">
      <c r="A101" s="38"/>
      <c r="B101" s="3">
        <v>15</v>
      </c>
      <c r="C101" s="5" t="s">
        <v>106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1</v>
      </c>
      <c r="K101" s="4">
        <v>1</v>
      </c>
      <c r="L101" s="4">
        <v>1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1</v>
      </c>
      <c r="T101" s="4">
        <v>1</v>
      </c>
      <c r="U101" s="4">
        <v>1</v>
      </c>
      <c r="V101" s="4">
        <v>1</v>
      </c>
      <c r="W101" s="4">
        <v>1</v>
      </c>
      <c r="X101" s="4">
        <v>1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1</v>
      </c>
      <c r="AI101" s="4">
        <v>1</v>
      </c>
      <c r="AJ101" s="4">
        <v>1</v>
      </c>
      <c r="AK101" s="4">
        <v>0</v>
      </c>
      <c r="AL101" s="4">
        <v>0</v>
      </c>
      <c r="AM101" s="4">
        <v>0</v>
      </c>
      <c r="AN101" s="4">
        <v>1</v>
      </c>
      <c r="AO101" s="4">
        <v>1</v>
      </c>
      <c r="AP101" s="4">
        <v>1</v>
      </c>
      <c r="AQ101" s="4">
        <v>0</v>
      </c>
      <c r="AR101" s="4">
        <v>0</v>
      </c>
      <c r="AS101" s="4">
        <v>0</v>
      </c>
    </row>
    <row r="102" spans="1:45" x14ac:dyDescent="0.3">
      <c r="A102" s="38"/>
      <c r="B102" s="3">
        <v>16</v>
      </c>
      <c r="C102" s="5" t="s">
        <v>107</v>
      </c>
      <c r="D102" s="4">
        <v>1</v>
      </c>
      <c r="E102" s="4">
        <v>1</v>
      </c>
      <c r="F102" s="4">
        <v>1</v>
      </c>
      <c r="G102" s="4">
        <v>1</v>
      </c>
      <c r="H102" s="4">
        <v>1</v>
      </c>
      <c r="I102" s="4">
        <v>1</v>
      </c>
      <c r="J102" s="4">
        <v>1</v>
      </c>
      <c r="K102" s="4">
        <v>1</v>
      </c>
      <c r="L102" s="4">
        <v>1</v>
      </c>
      <c r="M102" s="4">
        <v>1</v>
      </c>
      <c r="N102" s="4">
        <v>1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D102" s="4">
        <v>1</v>
      </c>
      <c r="AE102" s="4">
        <v>1</v>
      </c>
      <c r="AF102" s="4">
        <v>1</v>
      </c>
      <c r="AG102" s="4">
        <v>1</v>
      </c>
      <c r="AH102" s="4">
        <v>1</v>
      </c>
      <c r="AI102" s="4">
        <v>1</v>
      </c>
      <c r="AJ102" s="4">
        <v>1</v>
      </c>
      <c r="AK102" s="4">
        <v>1</v>
      </c>
      <c r="AL102" s="4">
        <v>1</v>
      </c>
      <c r="AM102" s="4">
        <v>1</v>
      </c>
      <c r="AN102" s="4">
        <v>1</v>
      </c>
      <c r="AO102" s="4">
        <v>1</v>
      </c>
      <c r="AP102" s="4">
        <v>1</v>
      </c>
      <c r="AQ102" s="4">
        <v>1</v>
      </c>
      <c r="AR102" s="4">
        <v>1</v>
      </c>
      <c r="AS102" s="4">
        <v>1</v>
      </c>
    </row>
    <row r="103" spans="1:45" x14ac:dyDescent="0.3">
      <c r="A103" s="38"/>
      <c r="B103" s="3">
        <v>17</v>
      </c>
      <c r="C103" s="5" t="s">
        <v>108</v>
      </c>
      <c r="D103" s="4">
        <v>1</v>
      </c>
      <c r="E103" s="4">
        <v>1</v>
      </c>
      <c r="F103" s="4">
        <v>1</v>
      </c>
      <c r="G103" s="4">
        <v>1</v>
      </c>
      <c r="H103" s="4">
        <v>1</v>
      </c>
      <c r="I103" s="4">
        <v>1</v>
      </c>
      <c r="J103" s="4">
        <v>1</v>
      </c>
      <c r="K103" s="4">
        <v>1</v>
      </c>
      <c r="L103" s="4">
        <v>1</v>
      </c>
      <c r="M103" s="4">
        <v>1</v>
      </c>
      <c r="N103" s="4">
        <v>1</v>
      </c>
      <c r="O103" s="4">
        <v>1</v>
      </c>
      <c r="P103" s="4">
        <v>1</v>
      </c>
      <c r="Q103" s="4">
        <v>1</v>
      </c>
      <c r="R103" s="4">
        <v>1</v>
      </c>
      <c r="S103" s="4">
        <v>1</v>
      </c>
      <c r="T103" s="4">
        <v>1</v>
      </c>
      <c r="U103" s="4">
        <v>1</v>
      </c>
      <c r="V103" s="4">
        <v>1</v>
      </c>
      <c r="W103" s="4">
        <v>1</v>
      </c>
      <c r="X103" s="4">
        <v>1</v>
      </c>
      <c r="Y103" s="4">
        <v>1</v>
      </c>
      <c r="Z103" s="4">
        <v>1</v>
      </c>
      <c r="AA103" s="4">
        <v>1</v>
      </c>
      <c r="AB103" s="4">
        <v>1</v>
      </c>
      <c r="AC103" s="4">
        <v>1</v>
      </c>
      <c r="AD103" s="4">
        <v>1</v>
      </c>
      <c r="AE103" s="4">
        <v>1</v>
      </c>
      <c r="AF103" s="4">
        <v>1</v>
      </c>
      <c r="AG103" s="4">
        <v>1</v>
      </c>
      <c r="AH103" s="4">
        <v>1</v>
      </c>
      <c r="AI103" s="4">
        <v>1</v>
      </c>
      <c r="AJ103" s="4">
        <v>1</v>
      </c>
      <c r="AK103" s="4">
        <v>1</v>
      </c>
      <c r="AL103" s="4">
        <v>1</v>
      </c>
      <c r="AM103" s="4">
        <v>1</v>
      </c>
      <c r="AN103" s="4">
        <v>1</v>
      </c>
      <c r="AO103" s="4">
        <v>1</v>
      </c>
      <c r="AP103" s="4">
        <v>1</v>
      </c>
      <c r="AQ103" s="4">
        <v>1</v>
      </c>
      <c r="AR103" s="4">
        <v>1</v>
      </c>
      <c r="AS103" s="4">
        <v>1</v>
      </c>
    </row>
    <row r="104" spans="1:45" x14ac:dyDescent="0.3">
      <c r="A104" s="38"/>
      <c r="B104" s="3">
        <v>18</v>
      </c>
      <c r="C104" s="5" t="s">
        <v>109</v>
      </c>
      <c r="D104" s="4">
        <v>1</v>
      </c>
      <c r="E104" s="4">
        <v>1</v>
      </c>
      <c r="F104" s="4">
        <v>1</v>
      </c>
      <c r="G104" s="4">
        <v>1</v>
      </c>
      <c r="H104" s="4">
        <v>1</v>
      </c>
      <c r="I104" s="4">
        <v>1</v>
      </c>
      <c r="J104" s="4">
        <v>1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W104" s="4">
        <v>1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D104" s="4">
        <v>1</v>
      </c>
      <c r="AE104" s="4">
        <v>1</v>
      </c>
      <c r="AF104" s="4">
        <v>1</v>
      </c>
      <c r="AG104" s="4">
        <v>1</v>
      </c>
      <c r="AH104" s="4">
        <v>1</v>
      </c>
      <c r="AI104" s="4">
        <v>1</v>
      </c>
      <c r="AJ104" s="4">
        <v>1</v>
      </c>
      <c r="AK104" s="4">
        <v>1</v>
      </c>
      <c r="AL104" s="4">
        <v>1</v>
      </c>
      <c r="AM104" s="4">
        <v>1</v>
      </c>
      <c r="AN104" s="4">
        <v>1</v>
      </c>
      <c r="AO104" s="4">
        <v>1</v>
      </c>
      <c r="AP104" s="4">
        <v>1</v>
      </c>
      <c r="AQ104" s="4">
        <v>1</v>
      </c>
      <c r="AR104" s="4">
        <v>1</v>
      </c>
      <c r="AS104" s="4">
        <v>1</v>
      </c>
    </row>
    <row r="105" spans="1:45" x14ac:dyDescent="0.3">
      <c r="A105" s="38"/>
      <c r="B105" s="3">
        <v>19</v>
      </c>
      <c r="C105" s="5" t="s">
        <v>110</v>
      </c>
      <c r="D105" s="4">
        <v>1</v>
      </c>
      <c r="E105" s="4">
        <v>1</v>
      </c>
      <c r="F105" s="4">
        <v>1</v>
      </c>
      <c r="G105" s="4">
        <v>1</v>
      </c>
      <c r="H105" s="4">
        <v>1</v>
      </c>
      <c r="I105" s="4">
        <v>1</v>
      </c>
      <c r="J105" s="4">
        <v>1</v>
      </c>
      <c r="K105" s="4">
        <v>1</v>
      </c>
      <c r="L105" s="4">
        <v>1</v>
      </c>
      <c r="M105" s="4">
        <v>1</v>
      </c>
      <c r="N105" s="4">
        <v>1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1</v>
      </c>
      <c r="W105" s="4">
        <v>1</v>
      </c>
      <c r="X105" s="4">
        <v>1</v>
      </c>
      <c r="Y105" s="4">
        <v>1</v>
      </c>
      <c r="Z105" s="4">
        <v>1</v>
      </c>
      <c r="AA105" s="4">
        <v>1</v>
      </c>
      <c r="AB105" s="4">
        <v>1</v>
      </c>
      <c r="AC105" s="4">
        <v>1</v>
      </c>
      <c r="AD105" s="4">
        <v>1</v>
      </c>
      <c r="AE105" s="4">
        <v>1</v>
      </c>
      <c r="AF105" s="4">
        <v>1</v>
      </c>
      <c r="AG105" s="4">
        <v>1</v>
      </c>
      <c r="AH105" s="4">
        <v>1</v>
      </c>
      <c r="AI105" s="4">
        <v>1</v>
      </c>
      <c r="AJ105" s="4">
        <v>1</v>
      </c>
      <c r="AK105" s="4">
        <v>1</v>
      </c>
      <c r="AL105" s="4">
        <v>1</v>
      </c>
      <c r="AM105" s="4">
        <v>1</v>
      </c>
      <c r="AN105" s="4">
        <v>1</v>
      </c>
      <c r="AO105" s="4">
        <v>1</v>
      </c>
      <c r="AP105" s="4">
        <v>1</v>
      </c>
      <c r="AQ105" s="4">
        <v>1</v>
      </c>
      <c r="AR105" s="4">
        <v>1</v>
      </c>
      <c r="AS105" s="4">
        <v>1</v>
      </c>
    </row>
    <row r="106" spans="1:45" x14ac:dyDescent="0.3">
      <c r="A106" s="39"/>
      <c r="B106" s="3">
        <v>20</v>
      </c>
      <c r="C106" s="5" t="s">
        <v>111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0</v>
      </c>
      <c r="AK106" s="4">
        <v>0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</row>
    <row r="107" spans="1:45" x14ac:dyDescent="0.3">
      <c r="A107" s="37" t="s">
        <v>124</v>
      </c>
      <c r="B107" s="3">
        <v>1</v>
      </c>
      <c r="C107" s="5" t="s">
        <v>112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1</v>
      </c>
      <c r="K107" s="4">
        <v>1</v>
      </c>
      <c r="L107" s="4">
        <v>1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1</v>
      </c>
      <c r="T107" s="4">
        <v>1</v>
      </c>
      <c r="U107" s="4">
        <v>1</v>
      </c>
      <c r="V107" s="4">
        <v>1</v>
      </c>
      <c r="W107" s="4">
        <v>1</v>
      </c>
      <c r="X107" s="4">
        <v>1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1</v>
      </c>
      <c r="AI107" s="4">
        <v>1</v>
      </c>
      <c r="AJ107" s="4">
        <v>1</v>
      </c>
      <c r="AK107" s="4">
        <v>0</v>
      </c>
      <c r="AL107" s="4">
        <v>0</v>
      </c>
      <c r="AM107" s="4">
        <v>0</v>
      </c>
      <c r="AN107" s="4">
        <v>1</v>
      </c>
      <c r="AO107" s="4">
        <v>1</v>
      </c>
      <c r="AP107" s="4">
        <v>1</v>
      </c>
      <c r="AQ107" s="4">
        <v>0</v>
      </c>
      <c r="AR107" s="4">
        <v>0</v>
      </c>
      <c r="AS107" s="4">
        <v>0</v>
      </c>
    </row>
    <row r="108" spans="1:45" x14ac:dyDescent="0.3">
      <c r="A108" s="38"/>
      <c r="B108" s="3">
        <v>2</v>
      </c>
      <c r="C108" s="5" t="s">
        <v>113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1</v>
      </c>
      <c r="K108" s="4">
        <v>1</v>
      </c>
      <c r="L108" s="4">
        <v>1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1</v>
      </c>
      <c r="T108" s="4">
        <v>1</v>
      </c>
      <c r="U108" s="4">
        <v>1</v>
      </c>
      <c r="V108" s="4">
        <v>1</v>
      </c>
      <c r="W108" s="4">
        <v>1</v>
      </c>
      <c r="X108" s="4">
        <v>1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1</v>
      </c>
      <c r="AI108" s="4">
        <v>1</v>
      </c>
      <c r="AJ108" s="4">
        <v>1</v>
      </c>
      <c r="AK108" s="4">
        <v>0</v>
      </c>
      <c r="AL108" s="4">
        <v>0</v>
      </c>
      <c r="AM108" s="4">
        <v>0</v>
      </c>
      <c r="AN108" s="4">
        <v>1</v>
      </c>
      <c r="AO108" s="4">
        <v>1</v>
      </c>
      <c r="AP108" s="4">
        <v>1</v>
      </c>
      <c r="AQ108" s="4">
        <v>0</v>
      </c>
      <c r="AR108" s="4">
        <v>0</v>
      </c>
      <c r="AS108" s="4">
        <v>0</v>
      </c>
    </row>
    <row r="109" spans="1:45" x14ac:dyDescent="0.3">
      <c r="A109" s="38"/>
      <c r="B109" s="3">
        <v>3</v>
      </c>
      <c r="C109" s="5" t="s">
        <v>114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0</v>
      </c>
    </row>
    <row r="110" spans="1:45" x14ac:dyDescent="0.3">
      <c r="A110" s="38"/>
      <c r="B110" s="3">
        <v>4</v>
      </c>
      <c r="C110" s="5" t="s">
        <v>115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0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</row>
    <row r="111" spans="1:45" x14ac:dyDescent="0.3">
      <c r="A111" s="38"/>
      <c r="B111" s="3">
        <v>5</v>
      </c>
      <c r="C111" s="5" t="s">
        <v>116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1</v>
      </c>
      <c r="K111" s="4">
        <v>1</v>
      </c>
      <c r="L111" s="4">
        <v>1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1</v>
      </c>
      <c r="T111" s="4">
        <v>1</v>
      </c>
      <c r="U111" s="4">
        <v>1</v>
      </c>
      <c r="V111" s="4">
        <v>1</v>
      </c>
      <c r="W111" s="4">
        <v>1</v>
      </c>
      <c r="X111" s="4">
        <v>1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1</v>
      </c>
      <c r="AI111" s="4">
        <v>1</v>
      </c>
      <c r="AJ111" s="4">
        <v>1</v>
      </c>
      <c r="AK111" s="4">
        <v>0</v>
      </c>
      <c r="AL111" s="4">
        <v>0</v>
      </c>
      <c r="AM111" s="4">
        <v>0</v>
      </c>
      <c r="AN111" s="4">
        <v>1</v>
      </c>
      <c r="AO111" s="4">
        <v>1</v>
      </c>
      <c r="AP111" s="4">
        <v>1</v>
      </c>
      <c r="AQ111" s="4">
        <v>0</v>
      </c>
      <c r="AR111" s="4">
        <v>0</v>
      </c>
      <c r="AS111" s="4">
        <v>0</v>
      </c>
    </row>
    <row r="112" spans="1:45" x14ac:dyDescent="0.3">
      <c r="A112" s="38"/>
      <c r="B112" s="3">
        <v>6</v>
      </c>
      <c r="C112" s="5" t="s">
        <v>117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</row>
    <row r="113" spans="1:45" x14ac:dyDescent="0.3">
      <c r="A113" s="38"/>
      <c r="B113" s="3">
        <v>7</v>
      </c>
      <c r="C113" s="5" t="s">
        <v>118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0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</row>
    <row r="114" spans="1:45" x14ac:dyDescent="0.3">
      <c r="A114" s="38"/>
      <c r="B114" s="3">
        <v>8</v>
      </c>
      <c r="C114" s="5" t="s">
        <v>119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  <c r="AJ114" s="4">
        <v>0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</row>
    <row r="115" spans="1:45" x14ac:dyDescent="0.3">
      <c r="A115" s="38"/>
      <c r="B115" s="3">
        <v>9</v>
      </c>
      <c r="C115" s="6" t="s">
        <v>154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v>0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</row>
    <row r="116" spans="1:45" x14ac:dyDescent="0.3">
      <c r="A116" s="38"/>
      <c r="B116" s="3">
        <v>10</v>
      </c>
      <c r="C116" s="5" t="s">
        <v>120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4">
        <v>0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</row>
    <row r="117" spans="1:45" x14ac:dyDescent="0.3">
      <c r="A117" s="39"/>
      <c r="B117" s="3">
        <v>11</v>
      </c>
      <c r="C117" s="5" t="s">
        <v>121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</row>
    <row r="120" spans="1:45" x14ac:dyDescent="0.3">
      <c r="D120">
        <f>SUM(D6:D105)</f>
        <v>62</v>
      </c>
      <c r="E120">
        <f t="shared" ref="E120:AS120" si="0">SUM(E6:E105)</f>
        <v>62</v>
      </c>
      <c r="F120">
        <f t="shared" si="0"/>
        <v>62</v>
      </c>
      <c r="G120">
        <f t="shared" si="0"/>
        <v>68</v>
      </c>
      <c r="H120">
        <f t="shared" si="0"/>
        <v>68</v>
      </c>
      <c r="I120">
        <f t="shared" si="0"/>
        <v>68</v>
      </c>
      <c r="J120">
        <f t="shared" si="0"/>
        <v>62</v>
      </c>
      <c r="K120">
        <f t="shared" si="0"/>
        <v>62</v>
      </c>
      <c r="L120">
        <f t="shared" si="0"/>
        <v>62</v>
      </c>
      <c r="M120">
        <f t="shared" si="0"/>
        <v>62</v>
      </c>
      <c r="N120">
        <f t="shared" si="0"/>
        <v>62</v>
      </c>
      <c r="O120">
        <f t="shared" si="0"/>
        <v>62</v>
      </c>
      <c r="P120">
        <f t="shared" si="0"/>
        <v>68</v>
      </c>
      <c r="Q120">
        <f t="shared" si="0"/>
        <v>68</v>
      </c>
      <c r="R120">
        <f t="shared" si="0"/>
        <v>68</v>
      </c>
      <c r="S120">
        <f t="shared" si="0"/>
        <v>62</v>
      </c>
      <c r="T120">
        <f t="shared" si="0"/>
        <v>62</v>
      </c>
      <c r="U120">
        <f t="shared" si="0"/>
        <v>62</v>
      </c>
      <c r="V120">
        <f t="shared" si="0"/>
        <v>62</v>
      </c>
      <c r="W120">
        <f t="shared" si="0"/>
        <v>62</v>
      </c>
      <c r="X120">
        <f t="shared" si="0"/>
        <v>62</v>
      </c>
      <c r="Y120">
        <f t="shared" si="0"/>
        <v>62</v>
      </c>
      <c r="Z120">
        <f t="shared" si="0"/>
        <v>62</v>
      </c>
      <c r="AA120">
        <f t="shared" si="0"/>
        <v>62</v>
      </c>
      <c r="AB120">
        <f t="shared" si="0"/>
        <v>62</v>
      </c>
      <c r="AC120">
        <f t="shared" si="0"/>
        <v>62</v>
      </c>
      <c r="AD120">
        <f t="shared" si="0"/>
        <v>62</v>
      </c>
      <c r="AE120">
        <f t="shared" si="0"/>
        <v>68</v>
      </c>
      <c r="AF120">
        <f t="shared" si="0"/>
        <v>68</v>
      </c>
      <c r="AG120">
        <f t="shared" si="0"/>
        <v>68</v>
      </c>
      <c r="AH120">
        <f t="shared" si="0"/>
        <v>62</v>
      </c>
      <c r="AI120">
        <f t="shared" si="0"/>
        <v>62</v>
      </c>
      <c r="AJ120">
        <f t="shared" si="0"/>
        <v>62</v>
      </c>
      <c r="AK120">
        <f t="shared" si="0"/>
        <v>62</v>
      </c>
      <c r="AL120">
        <f t="shared" si="0"/>
        <v>62</v>
      </c>
      <c r="AM120">
        <f t="shared" si="0"/>
        <v>62</v>
      </c>
      <c r="AN120">
        <f t="shared" si="0"/>
        <v>62</v>
      </c>
      <c r="AO120">
        <f t="shared" si="0"/>
        <v>62</v>
      </c>
      <c r="AP120">
        <f t="shared" si="0"/>
        <v>62</v>
      </c>
      <c r="AQ120">
        <f t="shared" si="0"/>
        <v>68</v>
      </c>
      <c r="AR120">
        <f t="shared" si="0"/>
        <v>68</v>
      </c>
      <c r="AS120">
        <f t="shared" si="0"/>
        <v>68</v>
      </c>
    </row>
    <row r="121" spans="1:45" x14ac:dyDescent="0.3">
      <c r="D121">
        <f>D120/112</f>
        <v>0.5535714285714286</v>
      </c>
      <c r="E121">
        <f t="shared" ref="E121:K121" si="1">E120/112</f>
        <v>0.5535714285714286</v>
      </c>
      <c r="F121">
        <f t="shared" si="1"/>
        <v>0.5535714285714286</v>
      </c>
      <c r="G121">
        <f t="shared" si="1"/>
        <v>0.6071428571428571</v>
      </c>
      <c r="H121">
        <f t="shared" si="1"/>
        <v>0.6071428571428571</v>
      </c>
      <c r="I121">
        <f t="shared" si="1"/>
        <v>0.6071428571428571</v>
      </c>
      <c r="J121">
        <f t="shared" si="1"/>
        <v>0.5535714285714286</v>
      </c>
      <c r="K121">
        <f t="shared" si="1"/>
        <v>0.5535714285714286</v>
      </c>
      <c r="L121">
        <f t="shared" ref="L121" si="2">L120/112</f>
        <v>0.5535714285714286</v>
      </c>
      <c r="M121">
        <f t="shared" ref="M121" si="3">M120/112</f>
        <v>0.5535714285714286</v>
      </c>
      <c r="N121">
        <f t="shared" ref="N121" si="4">N120/112</f>
        <v>0.5535714285714286</v>
      </c>
      <c r="O121">
        <f t="shared" ref="O121" si="5">O120/112</f>
        <v>0.5535714285714286</v>
      </c>
      <c r="P121">
        <f t="shared" ref="P121" si="6">P120/112</f>
        <v>0.6071428571428571</v>
      </c>
      <c r="Q121">
        <f t="shared" ref="Q121" si="7">Q120/112</f>
        <v>0.6071428571428571</v>
      </c>
      <c r="R121">
        <f t="shared" ref="R121" si="8">R120/112</f>
        <v>0.6071428571428571</v>
      </c>
      <c r="S121">
        <f t="shared" ref="S121" si="9">S120/112</f>
        <v>0.5535714285714286</v>
      </c>
      <c r="T121">
        <f t="shared" ref="T121" si="10">T120/112</f>
        <v>0.5535714285714286</v>
      </c>
      <c r="U121">
        <f t="shared" ref="U121" si="11">U120/112</f>
        <v>0.5535714285714286</v>
      </c>
      <c r="V121">
        <f t="shared" ref="V121" si="12">V120/112</f>
        <v>0.5535714285714286</v>
      </c>
      <c r="W121">
        <f t="shared" ref="W121" si="13">W120/112</f>
        <v>0.5535714285714286</v>
      </c>
      <c r="X121">
        <f t="shared" ref="X121" si="14">X120/112</f>
        <v>0.5535714285714286</v>
      </c>
      <c r="Y121">
        <f t="shared" ref="Y121" si="15">Y120/112</f>
        <v>0.5535714285714286</v>
      </c>
      <c r="Z121">
        <f t="shared" ref="Z121" si="16">Z120/112</f>
        <v>0.5535714285714286</v>
      </c>
      <c r="AA121">
        <f t="shared" ref="AA121" si="17">AA120/112</f>
        <v>0.5535714285714286</v>
      </c>
      <c r="AB121">
        <f t="shared" ref="AB121" si="18">AB120/112</f>
        <v>0.5535714285714286</v>
      </c>
      <c r="AC121">
        <f t="shared" ref="AC121" si="19">AC120/112</f>
        <v>0.5535714285714286</v>
      </c>
      <c r="AD121">
        <f t="shared" ref="AD121" si="20">AD120/112</f>
        <v>0.5535714285714286</v>
      </c>
      <c r="AE121">
        <f t="shared" ref="AE121" si="21">AE120/112</f>
        <v>0.6071428571428571</v>
      </c>
      <c r="AF121">
        <f t="shared" ref="AF121" si="22">AF120/112</f>
        <v>0.6071428571428571</v>
      </c>
      <c r="AG121">
        <f t="shared" ref="AG121" si="23">AG120/112</f>
        <v>0.6071428571428571</v>
      </c>
      <c r="AH121">
        <f t="shared" ref="AH121" si="24">AH120/112</f>
        <v>0.5535714285714286</v>
      </c>
      <c r="AI121">
        <f t="shared" ref="AI121" si="25">AI120/112</f>
        <v>0.5535714285714286</v>
      </c>
      <c r="AJ121">
        <f t="shared" ref="AJ121" si="26">AJ120/112</f>
        <v>0.5535714285714286</v>
      </c>
      <c r="AK121">
        <f t="shared" ref="AK121" si="27">AK120/112</f>
        <v>0.5535714285714286</v>
      </c>
      <c r="AL121">
        <f t="shared" ref="AL121" si="28">AL120/112</f>
        <v>0.5535714285714286</v>
      </c>
      <c r="AM121">
        <f t="shared" ref="AM121" si="29">AM120/112</f>
        <v>0.5535714285714286</v>
      </c>
      <c r="AN121">
        <f t="shared" ref="AN121" si="30">AN120/112</f>
        <v>0.5535714285714286</v>
      </c>
      <c r="AO121">
        <f t="shared" ref="AO121" si="31">AO120/112</f>
        <v>0.5535714285714286</v>
      </c>
      <c r="AP121">
        <f t="shared" ref="AP121" si="32">AP120/112</f>
        <v>0.5535714285714286</v>
      </c>
      <c r="AQ121">
        <f t="shared" ref="AQ121" si="33">AQ120/112</f>
        <v>0.6071428571428571</v>
      </c>
      <c r="AR121">
        <f t="shared" ref="AR121" si="34">AR120/112</f>
        <v>0.6071428571428571</v>
      </c>
      <c r="AS121">
        <f t="shared" ref="AS121" si="35">AS120/112</f>
        <v>0.6071428571428571</v>
      </c>
    </row>
    <row r="124" spans="1:45" x14ac:dyDescent="0.3">
      <c r="D124">
        <v>0.5535714285714286</v>
      </c>
      <c r="E124">
        <v>0.5535714285714286</v>
      </c>
      <c r="F124">
        <v>0.5535714285714286</v>
      </c>
      <c r="G124">
        <v>0.60714285714285698</v>
      </c>
      <c r="H124">
        <v>0.6071428571428571</v>
      </c>
      <c r="I124">
        <v>0.6071428571428571</v>
      </c>
      <c r="J124">
        <v>0.5535714285714286</v>
      </c>
      <c r="K124">
        <v>0.5535714285714286</v>
      </c>
      <c r="L124">
        <v>0.5535714285714286</v>
      </c>
      <c r="M124">
        <v>0.5535714285714286</v>
      </c>
      <c r="N124">
        <v>0.5535714285714286</v>
      </c>
      <c r="O124">
        <v>0.5535714285714286</v>
      </c>
      <c r="P124">
        <v>0.6071428571428571</v>
      </c>
      <c r="Q124">
        <v>0.6071428571428571</v>
      </c>
      <c r="R124">
        <v>0.6071428571428571</v>
      </c>
      <c r="S124">
        <v>0.5535714285714286</v>
      </c>
      <c r="T124">
        <v>0.5535714285714286</v>
      </c>
      <c r="U124">
        <v>0.5535714285714286</v>
      </c>
      <c r="V124">
        <v>0.5535714285714286</v>
      </c>
      <c r="W124">
        <v>0.5535714285714286</v>
      </c>
      <c r="X124">
        <v>0.5535714285714286</v>
      </c>
      <c r="Y124">
        <v>0.5535714285714286</v>
      </c>
      <c r="Z124">
        <v>0.5535714285714286</v>
      </c>
      <c r="AA124">
        <v>0.5535714285714286</v>
      </c>
      <c r="AB124">
        <v>0.5535714285714286</v>
      </c>
      <c r="AC124">
        <v>0.5535714285714286</v>
      </c>
      <c r="AD124">
        <v>0.5535714285714286</v>
      </c>
      <c r="AE124">
        <v>0.6071428571428571</v>
      </c>
      <c r="AF124">
        <v>0.6071428571428571</v>
      </c>
      <c r="AG124">
        <v>0.6071428571428571</v>
      </c>
      <c r="AH124">
        <v>0.5535714285714286</v>
      </c>
      <c r="AI124">
        <v>0.5535714285714286</v>
      </c>
      <c r="AJ124">
        <v>0.5535714285714286</v>
      </c>
      <c r="AK124">
        <v>0.5535714285714286</v>
      </c>
      <c r="AL124">
        <v>0.5535714285714286</v>
      </c>
      <c r="AM124">
        <v>0.5535714285714286</v>
      </c>
      <c r="AN124">
        <v>0.5535714285714286</v>
      </c>
      <c r="AO124">
        <v>0.5535714285714286</v>
      </c>
      <c r="AP124">
        <v>0.5535714285714286</v>
      </c>
      <c r="AQ124">
        <v>0.6071428571428571</v>
      </c>
      <c r="AR124">
        <v>0.6071428571428571</v>
      </c>
      <c r="AS124">
        <v>0.6071428571428571</v>
      </c>
    </row>
  </sheetData>
  <autoFilter ref="A4:AS117" xr:uid="{00000000-0009-0000-0000-000001000000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  <filterColumn colId="15" showButton="0"/>
    <filterColumn colId="16" showButton="0"/>
    <filterColumn colId="18" showButton="0"/>
    <filterColumn colId="19" showButton="0"/>
    <filterColumn colId="21" showButton="0"/>
    <filterColumn colId="22" showButton="0"/>
    <filterColumn colId="24" showButton="0"/>
    <filterColumn colId="25" showButton="0"/>
    <filterColumn colId="27" showButton="0"/>
    <filterColumn colId="28" showButton="0"/>
    <filterColumn colId="30" showButton="0"/>
    <filterColumn colId="31" showButton="0"/>
    <filterColumn colId="33" showButton="0"/>
    <filterColumn colId="34" showButton="0"/>
    <filterColumn colId="36" showButton="0"/>
    <filterColumn colId="37" showButton="0"/>
    <filterColumn colId="39" showButton="0"/>
    <filterColumn colId="40" showButton="0"/>
    <filterColumn colId="42" showButton="0"/>
    <filterColumn colId="43" showButton="0"/>
  </autoFilter>
  <dataConsolidate/>
  <mergeCells count="22">
    <mergeCell ref="L1:T1"/>
    <mergeCell ref="O2:W2"/>
    <mergeCell ref="AB4:AD4"/>
    <mergeCell ref="A6:A86"/>
    <mergeCell ref="A87:A106"/>
    <mergeCell ref="J4:L4"/>
    <mergeCell ref="A107:A117"/>
    <mergeCell ref="C4:C5"/>
    <mergeCell ref="B4:B5"/>
    <mergeCell ref="A4:A5"/>
    <mergeCell ref="AQ4:AS4"/>
    <mergeCell ref="AN4:AP4"/>
    <mergeCell ref="AK4:AM4"/>
    <mergeCell ref="AH4:AJ4"/>
    <mergeCell ref="AE4:AG4"/>
    <mergeCell ref="G4:I4"/>
    <mergeCell ref="D4:F4"/>
    <mergeCell ref="Y4:AA4"/>
    <mergeCell ref="V4:X4"/>
    <mergeCell ref="S4:U4"/>
    <mergeCell ref="P4:R4"/>
    <mergeCell ref="M4:O4"/>
  </mergeCells>
  <pageMargins left="0.7" right="0.7" top="0.75" bottom="0.75" header="0.3" footer="0.3"/>
  <pageSetup scale="1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7"/>
  <sheetViews>
    <sheetView tabSelected="1" view="pageBreakPreview" topLeftCell="B1" zoomScale="80" zoomScaleNormal="44" zoomScaleSheetLayoutView="80" workbookViewId="0">
      <selection activeCell="B29" sqref="B29:B31"/>
    </sheetView>
  </sheetViews>
  <sheetFormatPr defaultRowHeight="14.4" x14ac:dyDescent="0.3"/>
  <cols>
    <col min="1" max="1" width="0" hidden="1" customWidth="1"/>
    <col min="2" max="2" width="24.44140625" bestFit="1" customWidth="1"/>
    <col min="3" max="3" width="9.44140625" style="2" bestFit="1" customWidth="1"/>
    <col min="4" max="4" width="30.21875" bestFit="1" customWidth="1"/>
    <col min="5" max="5" width="21" bestFit="1" customWidth="1"/>
    <col min="6" max="7" width="21" customWidth="1"/>
    <col min="8" max="8" width="79.44140625" bestFit="1" customWidth="1"/>
    <col min="11" max="11" width="50.77734375" bestFit="1" customWidth="1"/>
  </cols>
  <sheetData>
    <row r="1" spans="2:14" x14ac:dyDescent="0.3">
      <c r="B1" s="46" t="s">
        <v>168</v>
      </c>
      <c r="C1" s="46"/>
      <c r="D1" s="46"/>
      <c r="E1" s="46"/>
      <c r="F1" s="46"/>
      <c r="G1" s="46"/>
      <c r="H1" s="46"/>
    </row>
    <row r="2" spans="2:14" x14ac:dyDescent="0.3">
      <c r="B2" s="45" t="s">
        <v>169</v>
      </c>
      <c r="C2" s="45"/>
      <c r="D2" s="45"/>
      <c r="E2" s="45"/>
      <c r="F2" s="45"/>
      <c r="G2" s="45"/>
      <c r="H2" s="45"/>
    </row>
    <row r="4" spans="2:14" x14ac:dyDescent="0.3">
      <c r="B4" s="11" t="s">
        <v>129</v>
      </c>
      <c r="C4" s="11" t="s">
        <v>130</v>
      </c>
      <c r="D4" s="11" t="s">
        <v>156</v>
      </c>
      <c r="E4" s="11" t="s">
        <v>157</v>
      </c>
      <c r="F4" s="11" t="s">
        <v>165</v>
      </c>
      <c r="G4" s="11" t="s">
        <v>166</v>
      </c>
      <c r="H4" s="11" t="s">
        <v>158</v>
      </c>
      <c r="I4" s="11"/>
      <c r="J4" s="11"/>
      <c r="K4" s="31" t="s">
        <v>164</v>
      </c>
      <c r="L4" s="4"/>
      <c r="M4" s="4"/>
      <c r="N4" s="5"/>
    </row>
    <row r="5" spans="2:14" x14ac:dyDescent="0.3">
      <c r="B5" s="36" t="s">
        <v>0</v>
      </c>
      <c r="C5" s="3">
        <v>2019</v>
      </c>
      <c r="D5" s="12">
        <v>28457</v>
      </c>
      <c r="E5" s="12">
        <v>435002</v>
      </c>
      <c r="F5" s="12">
        <f>ABS(D5)</f>
        <v>28457</v>
      </c>
      <c r="G5" s="12">
        <f>ABS(E5)</f>
        <v>435002</v>
      </c>
      <c r="H5" s="4">
        <f>ABS(F5/G5)</f>
        <v>6.5418090031769974E-2</v>
      </c>
      <c r="I5" s="4"/>
      <c r="J5" s="4"/>
      <c r="K5" s="4" t="s">
        <v>167</v>
      </c>
      <c r="L5" s="4"/>
      <c r="M5" s="4"/>
      <c r="N5" s="5"/>
    </row>
    <row r="6" spans="2:14" x14ac:dyDescent="0.3">
      <c r="B6" s="36"/>
      <c r="C6" s="3">
        <v>2020</v>
      </c>
      <c r="D6" s="12">
        <v>1276</v>
      </c>
      <c r="E6" s="12">
        <v>158505</v>
      </c>
      <c r="F6" s="12">
        <f t="shared" ref="F6:F47" si="0">ABS(D6)</f>
        <v>1276</v>
      </c>
      <c r="G6" s="12">
        <f t="shared" ref="G6:G47" si="1">ABS(E6)</f>
        <v>158505</v>
      </c>
      <c r="H6" s="4">
        <f t="shared" ref="H6:H47" si="2">ABS(F6/G6)</f>
        <v>8.050219235986247E-3</v>
      </c>
      <c r="I6" s="4"/>
      <c r="J6" s="4"/>
      <c r="K6" s="4"/>
      <c r="L6" s="4"/>
      <c r="M6" s="4"/>
      <c r="N6" s="5"/>
    </row>
    <row r="7" spans="2:14" x14ac:dyDescent="0.3">
      <c r="B7" s="36"/>
      <c r="C7" s="3">
        <v>2021</v>
      </c>
      <c r="D7" s="12">
        <v>71631</v>
      </c>
      <c r="E7" s="12">
        <v>1028593</v>
      </c>
      <c r="F7" s="12">
        <f t="shared" si="0"/>
        <v>71631</v>
      </c>
      <c r="G7" s="12">
        <f t="shared" si="1"/>
        <v>1028593</v>
      </c>
      <c r="H7" s="4">
        <f t="shared" si="2"/>
        <v>6.9639789498859114E-2</v>
      </c>
      <c r="I7" s="4"/>
      <c r="J7" s="4"/>
      <c r="K7" s="4"/>
      <c r="L7" s="4"/>
      <c r="M7" s="4"/>
      <c r="N7" s="5"/>
    </row>
    <row r="8" spans="2:14" x14ac:dyDescent="0.3">
      <c r="B8" s="36" t="s">
        <v>1</v>
      </c>
      <c r="C8" s="3">
        <v>2019</v>
      </c>
      <c r="D8" s="12">
        <v>2380584</v>
      </c>
      <c r="E8" s="12">
        <v>106143767</v>
      </c>
      <c r="F8" s="12">
        <f t="shared" si="0"/>
        <v>2380584</v>
      </c>
      <c r="G8" s="12">
        <f t="shared" si="1"/>
        <v>106143767</v>
      </c>
      <c r="H8" s="4">
        <f t="shared" si="2"/>
        <v>2.2427920802923832E-2</v>
      </c>
      <c r="I8" s="4"/>
      <c r="J8" s="4"/>
      <c r="K8" s="4"/>
      <c r="L8" s="4"/>
      <c r="M8" s="4"/>
      <c r="N8" s="5"/>
    </row>
    <row r="9" spans="2:14" x14ac:dyDescent="0.3">
      <c r="B9" s="36"/>
      <c r="C9" s="3">
        <v>2020</v>
      </c>
      <c r="D9" s="12">
        <v>211468</v>
      </c>
      <c r="E9" s="12">
        <v>27045536</v>
      </c>
      <c r="F9" s="12">
        <f t="shared" si="0"/>
        <v>211468</v>
      </c>
      <c r="G9" s="12">
        <f t="shared" si="1"/>
        <v>27045536</v>
      </c>
      <c r="H9" s="4">
        <f t="shared" si="2"/>
        <v>7.818961325077825E-3</v>
      </c>
      <c r="I9" s="4"/>
      <c r="J9" s="4"/>
      <c r="K9" s="4"/>
      <c r="L9" s="4"/>
      <c r="M9" s="4"/>
      <c r="N9" s="5"/>
    </row>
    <row r="10" spans="2:14" x14ac:dyDescent="0.3">
      <c r="B10" s="36"/>
      <c r="C10" s="3">
        <v>2021</v>
      </c>
      <c r="D10" s="12">
        <v>112057</v>
      </c>
      <c r="E10" s="12">
        <v>21892727</v>
      </c>
      <c r="F10" s="12">
        <f t="shared" si="0"/>
        <v>112057</v>
      </c>
      <c r="G10" s="12">
        <f t="shared" si="1"/>
        <v>21892727</v>
      </c>
      <c r="H10" s="4">
        <f t="shared" si="2"/>
        <v>5.1184578330511314E-3</v>
      </c>
      <c r="I10" s="4"/>
      <c r="J10" s="4"/>
      <c r="K10" s="4"/>
      <c r="L10" s="4"/>
      <c r="M10" s="4"/>
      <c r="N10" s="5"/>
    </row>
    <row r="11" spans="2:14" x14ac:dyDescent="0.3">
      <c r="B11" s="36" t="s">
        <v>2</v>
      </c>
      <c r="C11" s="3">
        <v>2019</v>
      </c>
      <c r="D11" s="12">
        <v>216357</v>
      </c>
      <c r="E11" s="12">
        <v>1264725</v>
      </c>
      <c r="F11" s="12">
        <f t="shared" si="0"/>
        <v>216357</v>
      </c>
      <c r="G11" s="12">
        <f t="shared" si="1"/>
        <v>1264725</v>
      </c>
      <c r="H11" s="4">
        <f t="shared" si="2"/>
        <v>0.1710703907964182</v>
      </c>
      <c r="I11" s="4"/>
      <c r="J11" s="4"/>
      <c r="K11" s="4"/>
      <c r="L11" s="4"/>
      <c r="M11" s="4"/>
      <c r="N11" s="5"/>
    </row>
    <row r="12" spans="2:14" x14ac:dyDescent="0.3">
      <c r="B12" s="36"/>
      <c r="C12" s="3">
        <v>2020</v>
      </c>
      <c r="D12" s="4">
        <v>0</v>
      </c>
      <c r="E12" s="12">
        <v>4038209</v>
      </c>
      <c r="F12" s="12">
        <f t="shared" si="0"/>
        <v>0</v>
      </c>
      <c r="G12" s="12">
        <f t="shared" si="1"/>
        <v>4038209</v>
      </c>
      <c r="H12" s="4">
        <f t="shared" si="2"/>
        <v>0</v>
      </c>
      <c r="I12" s="4"/>
      <c r="J12" s="4"/>
      <c r="K12" s="4"/>
      <c r="L12" s="4"/>
      <c r="M12" s="4"/>
      <c r="N12" s="5"/>
    </row>
    <row r="13" spans="2:14" x14ac:dyDescent="0.3">
      <c r="B13" s="36"/>
      <c r="C13" s="3">
        <v>2021</v>
      </c>
      <c r="D13" s="12">
        <v>314561</v>
      </c>
      <c r="E13" s="12">
        <v>69782445</v>
      </c>
      <c r="F13" s="12">
        <f t="shared" si="0"/>
        <v>314561</v>
      </c>
      <c r="G13" s="12">
        <f t="shared" si="1"/>
        <v>69782445</v>
      </c>
      <c r="H13" s="4">
        <f t="shared" si="2"/>
        <v>4.5077383000839254E-3</v>
      </c>
      <c r="I13" s="4"/>
      <c r="J13" s="4"/>
      <c r="K13" s="4"/>
      <c r="L13" s="4"/>
      <c r="M13" s="4"/>
      <c r="N13" s="5"/>
    </row>
    <row r="14" spans="2:14" x14ac:dyDescent="0.3">
      <c r="B14" s="36" t="s">
        <v>3</v>
      </c>
      <c r="C14" s="3">
        <v>2019</v>
      </c>
      <c r="D14" s="12">
        <v>143034</v>
      </c>
      <c r="E14" s="12">
        <v>30467457</v>
      </c>
      <c r="F14" s="12">
        <f t="shared" si="0"/>
        <v>143034</v>
      </c>
      <c r="G14" s="12">
        <f t="shared" si="1"/>
        <v>30467457</v>
      </c>
      <c r="H14" s="4">
        <f t="shared" si="2"/>
        <v>4.6946484572046822E-3</v>
      </c>
      <c r="I14" s="4"/>
      <c r="J14" s="4"/>
      <c r="K14" s="4"/>
      <c r="L14" s="4"/>
      <c r="M14" s="4"/>
      <c r="N14" s="5"/>
    </row>
    <row r="15" spans="2:14" x14ac:dyDescent="0.3">
      <c r="B15" s="36"/>
      <c r="C15" s="3">
        <v>2020</v>
      </c>
      <c r="D15" s="12">
        <v>125327</v>
      </c>
      <c r="E15" s="12">
        <v>30520269</v>
      </c>
      <c r="F15" s="12">
        <f t="shared" si="0"/>
        <v>125327</v>
      </c>
      <c r="G15" s="12">
        <f t="shared" si="1"/>
        <v>30520269</v>
      </c>
      <c r="H15" s="4">
        <f t="shared" si="2"/>
        <v>4.1063530599943273E-3</v>
      </c>
      <c r="I15" s="4"/>
      <c r="J15" s="4"/>
      <c r="K15" s="4"/>
      <c r="L15" s="4"/>
      <c r="M15" s="4"/>
      <c r="N15" s="5"/>
    </row>
    <row r="16" spans="2:14" x14ac:dyDescent="0.3">
      <c r="B16" s="36"/>
      <c r="C16" s="3">
        <v>2021</v>
      </c>
      <c r="D16" s="32">
        <v>93019</v>
      </c>
      <c r="E16" s="32">
        <v>205164329</v>
      </c>
      <c r="F16" s="12">
        <f t="shared" si="0"/>
        <v>93019</v>
      </c>
      <c r="G16" s="12">
        <f t="shared" si="1"/>
        <v>205164329</v>
      </c>
      <c r="H16" s="4">
        <f t="shared" si="2"/>
        <v>4.5338778165477295E-4</v>
      </c>
      <c r="I16" s="4"/>
      <c r="J16" s="4"/>
      <c r="K16" s="4"/>
      <c r="L16" s="4"/>
      <c r="M16" s="4"/>
      <c r="N16" s="5"/>
    </row>
    <row r="17" spans="2:14" x14ac:dyDescent="0.3">
      <c r="B17" s="36" t="s">
        <v>4</v>
      </c>
      <c r="C17" s="3">
        <v>2019</v>
      </c>
      <c r="D17" s="12">
        <v>30679107</v>
      </c>
      <c r="E17" s="12">
        <v>234211277</v>
      </c>
      <c r="F17" s="12">
        <f t="shared" si="0"/>
        <v>30679107</v>
      </c>
      <c r="G17" s="12">
        <f t="shared" si="1"/>
        <v>234211277</v>
      </c>
      <c r="H17" s="4">
        <f t="shared" si="2"/>
        <v>0.1309890257760731</v>
      </c>
      <c r="I17" s="4"/>
      <c r="J17" s="4"/>
      <c r="K17" s="4"/>
      <c r="L17" s="4"/>
      <c r="M17" s="4"/>
      <c r="N17" s="5"/>
    </row>
    <row r="18" spans="2:14" x14ac:dyDescent="0.3">
      <c r="B18" s="36"/>
      <c r="C18" s="3">
        <v>2020</v>
      </c>
      <c r="D18" s="12">
        <v>7214955</v>
      </c>
      <c r="E18" s="12">
        <v>344459870</v>
      </c>
      <c r="F18" s="12">
        <f t="shared" si="0"/>
        <v>7214955</v>
      </c>
      <c r="G18" s="12">
        <f t="shared" si="1"/>
        <v>344459870</v>
      </c>
      <c r="H18" s="4">
        <f t="shared" si="2"/>
        <v>2.0945705518613824E-2</v>
      </c>
      <c r="I18" s="4"/>
      <c r="J18" s="4"/>
      <c r="K18" s="4"/>
      <c r="L18" s="4"/>
      <c r="M18" s="4"/>
      <c r="N18" s="5"/>
    </row>
    <row r="19" spans="2:14" x14ac:dyDescent="0.3">
      <c r="B19" s="36"/>
      <c r="C19" s="3">
        <v>2021</v>
      </c>
      <c r="D19" s="12">
        <v>71749826</v>
      </c>
      <c r="E19" s="12">
        <v>1265957342</v>
      </c>
      <c r="F19" s="12">
        <f t="shared" si="0"/>
        <v>71749826</v>
      </c>
      <c r="G19" s="12">
        <f t="shared" si="1"/>
        <v>1265957342</v>
      </c>
      <c r="H19" s="4">
        <f t="shared" si="2"/>
        <v>5.6676337835086389E-2</v>
      </c>
      <c r="I19" s="4"/>
      <c r="J19" s="4"/>
      <c r="K19" s="4"/>
      <c r="L19" s="4"/>
      <c r="M19" s="4"/>
      <c r="N19" s="5"/>
    </row>
    <row r="20" spans="2:14" x14ac:dyDescent="0.3">
      <c r="B20" s="36" t="s">
        <v>5</v>
      </c>
      <c r="C20" s="3">
        <v>2019</v>
      </c>
      <c r="D20" s="12">
        <v>0</v>
      </c>
      <c r="E20" s="12">
        <v>6803937948</v>
      </c>
      <c r="F20" s="12">
        <f t="shared" si="0"/>
        <v>0</v>
      </c>
      <c r="G20" s="12">
        <f t="shared" si="1"/>
        <v>6803937948</v>
      </c>
      <c r="H20" s="4">
        <f t="shared" si="2"/>
        <v>0</v>
      </c>
      <c r="I20" s="4"/>
      <c r="J20" s="4"/>
      <c r="K20" s="4"/>
      <c r="L20" s="4"/>
      <c r="M20" s="4"/>
      <c r="N20" s="5"/>
    </row>
    <row r="21" spans="2:14" x14ac:dyDescent="0.3">
      <c r="B21" s="36"/>
      <c r="C21" s="3">
        <v>2020</v>
      </c>
      <c r="D21" s="4">
        <v>0</v>
      </c>
      <c r="E21" s="12">
        <v>922972928</v>
      </c>
      <c r="F21" s="12">
        <f t="shared" si="0"/>
        <v>0</v>
      </c>
      <c r="G21" s="12">
        <f t="shared" si="1"/>
        <v>922972928</v>
      </c>
      <c r="H21" s="4">
        <f t="shared" si="2"/>
        <v>0</v>
      </c>
      <c r="I21" s="4"/>
      <c r="J21" s="4"/>
      <c r="K21" s="4"/>
      <c r="L21" s="4"/>
      <c r="M21" s="4"/>
      <c r="N21" s="5"/>
    </row>
    <row r="22" spans="2:14" x14ac:dyDescent="0.3">
      <c r="B22" s="36"/>
      <c r="C22" s="3">
        <v>2021</v>
      </c>
      <c r="D22" s="12">
        <v>420343212</v>
      </c>
      <c r="E22" s="12">
        <v>1845557734</v>
      </c>
      <c r="F22" s="12">
        <f t="shared" si="0"/>
        <v>420343212</v>
      </c>
      <c r="G22" s="12">
        <f t="shared" si="1"/>
        <v>1845557734</v>
      </c>
      <c r="H22" s="4">
        <f t="shared" si="2"/>
        <v>0.2277594486784015</v>
      </c>
      <c r="I22" s="4"/>
      <c r="J22" s="4"/>
      <c r="K22" s="4"/>
      <c r="L22" s="4"/>
      <c r="M22" s="4"/>
      <c r="N22" s="5"/>
    </row>
    <row r="23" spans="2:14" x14ac:dyDescent="0.3">
      <c r="B23" s="36" t="s">
        <v>6</v>
      </c>
      <c r="C23" s="3">
        <v>2019</v>
      </c>
      <c r="D23" s="4">
        <v>0</v>
      </c>
      <c r="E23" s="12">
        <v>66765857</v>
      </c>
      <c r="F23" s="12">
        <f t="shared" si="0"/>
        <v>0</v>
      </c>
      <c r="G23" s="12">
        <f t="shared" si="1"/>
        <v>66765857</v>
      </c>
      <c r="H23" s="4">
        <f t="shared" si="2"/>
        <v>0</v>
      </c>
      <c r="I23" s="4"/>
      <c r="J23" s="4"/>
      <c r="K23" s="4"/>
      <c r="L23" s="4"/>
      <c r="M23" s="4"/>
      <c r="N23" s="5"/>
    </row>
    <row r="24" spans="2:14" x14ac:dyDescent="0.3">
      <c r="B24" s="36"/>
      <c r="C24" s="3">
        <v>2020</v>
      </c>
      <c r="D24" s="12">
        <v>189082</v>
      </c>
      <c r="E24" s="12">
        <v>95856553</v>
      </c>
      <c r="F24" s="12">
        <f t="shared" si="0"/>
        <v>189082</v>
      </c>
      <c r="G24" s="12">
        <f t="shared" si="1"/>
        <v>95856553</v>
      </c>
      <c r="H24" s="4">
        <f t="shared" si="2"/>
        <v>1.9725516313944648E-3</v>
      </c>
      <c r="I24" s="4"/>
      <c r="J24" s="4"/>
      <c r="K24" s="4"/>
      <c r="L24" s="4"/>
      <c r="M24" s="4"/>
      <c r="N24" s="5"/>
    </row>
    <row r="25" spans="2:14" x14ac:dyDescent="0.3">
      <c r="B25" s="36"/>
      <c r="C25" s="3">
        <v>2021</v>
      </c>
      <c r="D25" s="12">
        <v>943154</v>
      </c>
      <c r="E25" s="12">
        <v>354024370</v>
      </c>
      <c r="F25" s="12">
        <f t="shared" si="0"/>
        <v>943154</v>
      </c>
      <c r="G25" s="12">
        <f t="shared" si="1"/>
        <v>354024370</v>
      </c>
      <c r="H25" s="4">
        <f t="shared" si="2"/>
        <v>2.6640934351496765E-3</v>
      </c>
      <c r="I25" s="4"/>
      <c r="J25" s="4"/>
      <c r="K25" s="4"/>
      <c r="L25" s="4"/>
      <c r="M25" s="4"/>
      <c r="N25" s="5"/>
    </row>
    <row r="26" spans="2:14" x14ac:dyDescent="0.3">
      <c r="B26" s="36" t="s">
        <v>7</v>
      </c>
      <c r="C26" s="3">
        <v>2019</v>
      </c>
      <c r="D26" s="12">
        <v>1299900</v>
      </c>
      <c r="E26" s="12">
        <v>20122589</v>
      </c>
      <c r="F26" s="12">
        <f t="shared" si="0"/>
        <v>1299900</v>
      </c>
      <c r="G26" s="12">
        <f t="shared" si="1"/>
        <v>20122589</v>
      </c>
      <c r="H26" s="4">
        <f t="shared" si="2"/>
        <v>6.4599043393471889E-2</v>
      </c>
      <c r="I26" s="4"/>
      <c r="J26" s="4"/>
      <c r="K26" s="4"/>
      <c r="L26" s="4"/>
      <c r="M26" s="4"/>
      <c r="N26" s="5"/>
    </row>
    <row r="27" spans="2:14" x14ac:dyDescent="0.3">
      <c r="B27" s="36"/>
      <c r="C27" s="3">
        <v>2020</v>
      </c>
      <c r="D27" s="12">
        <v>66614</v>
      </c>
      <c r="E27" s="12">
        <v>60292315</v>
      </c>
      <c r="F27" s="12">
        <f t="shared" si="0"/>
        <v>66614</v>
      </c>
      <c r="G27" s="12">
        <f t="shared" si="1"/>
        <v>60292315</v>
      </c>
      <c r="H27" s="4">
        <f t="shared" si="2"/>
        <v>1.1048505933135924E-3</v>
      </c>
      <c r="I27" s="4"/>
      <c r="J27" s="4"/>
      <c r="K27" s="4"/>
      <c r="L27" s="4"/>
      <c r="M27" s="4"/>
      <c r="N27" s="5"/>
    </row>
    <row r="28" spans="2:14" x14ac:dyDescent="0.3">
      <c r="B28" s="36"/>
      <c r="C28" s="3">
        <v>2021</v>
      </c>
      <c r="D28" s="12">
        <v>813469</v>
      </c>
      <c r="E28" s="12">
        <v>98286586</v>
      </c>
      <c r="F28" s="12">
        <f t="shared" si="0"/>
        <v>813469</v>
      </c>
      <c r="G28" s="12">
        <f t="shared" si="1"/>
        <v>98286586</v>
      </c>
      <c r="H28" s="4">
        <f t="shared" si="2"/>
        <v>8.2765007220822577E-3</v>
      </c>
      <c r="I28" s="4"/>
      <c r="J28" s="4"/>
      <c r="K28" s="4"/>
      <c r="L28" s="4"/>
      <c r="M28" s="4"/>
      <c r="N28" s="5"/>
    </row>
    <row r="29" spans="2:14" x14ac:dyDescent="0.3">
      <c r="B29" s="36" t="s">
        <v>8</v>
      </c>
      <c r="C29" s="3">
        <v>2019</v>
      </c>
      <c r="D29" s="12">
        <v>215149</v>
      </c>
      <c r="E29" s="12">
        <v>35287557</v>
      </c>
      <c r="F29" s="12">
        <f t="shared" si="0"/>
        <v>215149</v>
      </c>
      <c r="G29" s="12">
        <f t="shared" si="1"/>
        <v>35287557</v>
      </c>
      <c r="H29" s="4">
        <f t="shared" si="2"/>
        <v>6.0970216782079874E-3</v>
      </c>
      <c r="I29" s="4"/>
      <c r="J29" s="4"/>
      <c r="K29" s="4"/>
      <c r="L29" s="4"/>
      <c r="M29" s="4"/>
      <c r="N29" s="5"/>
    </row>
    <row r="30" spans="2:14" x14ac:dyDescent="0.3">
      <c r="B30" s="36"/>
      <c r="C30" s="3">
        <v>2020</v>
      </c>
      <c r="D30" s="12">
        <v>149782</v>
      </c>
      <c r="E30" s="12">
        <v>27467486</v>
      </c>
      <c r="F30" s="12">
        <f t="shared" si="0"/>
        <v>149782</v>
      </c>
      <c r="G30" s="12">
        <f t="shared" si="1"/>
        <v>27467486</v>
      </c>
      <c r="H30" s="4">
        <f t="shared" si="2"/>
        <v>5.453065489866819E-3</v>
      </c>
      <c r="I30" s="4"/>
      <c r="J30" s="4"/>
      <c r="K30" s="4"/>
      <c r="L30" s="4"/>
      <c r="M30" s="4"/>
      <c r="N30" s="5"/>
    </row>
    <row r="31" spans="2:14" x14ac:dyDescent="0.3">
      <c r="B31" s="36"/>
      <c r="C31" s="3">
        <v>2021</v>
      </c>
      <c r="D31" s="12">
        <v>167371</v>
      </c>
      <c r="E31" s="12">
        <v>100566379</v>
      </c>
      <c r="F31" s="12">
        <f t="shared" si="0"/>
        <v>167371</v>
      </c>
      <c r="G31" s="12">
        <f t="shared" si="1"/>
        <v>100566379</v>
      </c>
      <c r="H31" s="4">
        <f t="shared" si="2"/>
        <v>1.6642838457970133E-3</v>
      </c>
      <c r="I31" s="4"/>
      <c r="J31" s="4"/>
      <c r="K31" s="4"/>
      <c r="L31" s="4"/>
      <c r="M31" s="4"/>
      <c r="N31" s="5"/>
    </row>
    <row r="32" spans="2:14" x14ac:dyDescent="0.3">
      <c r="B32" s="36" t="s">
        <v>9</v>
      </c>
      <c r="C32" s="3">
        <v>2019</v>
      </c>
      <c r="D32" s="12">
        <v>2881899</v>
      </c>
      <c r="E32" s="12">
        <v>69253653</v>
      </c>
      <c r="F32" s="12">
        <f t="shared" si="0"/>
        <v>2881899</v>
      </c>
      <c r="G32" s="12">
        <f t="shared" si="1"/>
        <v>69253653</v>
      </c>
      <c r="H32" s="4">
        <f t="shared" si="2"/>
        <v>4.1613674877193842E-2</v>
      </c>
      <c r="I32" s="4"/>
      <c r="J32" s="4"/>
      <c r="K32" s="4"/>
      <c r="L32" s="4"/>
      <c r="M32" s="4"/>
      <c r="N32" s="5"/>
    </row>
    <row r="33" spans="2:14" x14ac:dyDescent="0.3">
      <c r="B33" s="36"/>
      <c r="C33" s="3">
        <v>2020</v>
      </c>
      <c r="D33" s="12">
        <v>31373547</v>
      </c>
      <c r="E33" s="12">
        <v>28891683</v>
      </c>
      <c r="F33" s="12">
        <f t="shared" si="0"/>
        <v>31373547</v>
      </c>
      <c r="G33" s="12">
        <f t="shared" si="1"/>
        <v>28891683</v>
      </c>
      <c r="H33" s="4">
        <f t="shared" si="2"/>
        <v>1.0859023685120732</v>
      </c>
      <c r="I33" s="4"/>
      <c r="J33" s="4"/>
      <c r="K33" s="4"/>
      <c r="L33" s="4"/>
      <c r="M33" s="4"/>
      <c r="N33" s="5"/>
    </row>
    <row r="34" spans="2:14" x14ac:dyDescent="0.3">
      <c r="B34" s="36"/>
      <c r="C34" s="3">
        <v>2021</v>
      </c>
      <c r="D34" s="12">
        <v>1158632</v>
      </c>
      <c r="E34" s="12">
        <v>33386800</v>
      </c>
      <c r="F34" s="12">
        <f t="shared" si="0"/>
        <v>1158632</v>
      </c>
      <c r="G34" s="12">
        <f t="shared" si="1"/>
        <v>33386800</v>
      </c>
      <c r="H34" s="4">
        <f t="shared" si="2"/>
        <v>3.4703295913354977E-2</v>
      </c>
      <c r="I34" s="4"/>
      <c r="J34" s="4"/>
      <c r="K34" s="4"/>
      <c r="L34" s="4"/>
      <c r="M34" s="4"/>
      <c r="N34" s="5"/>
    </row>
    <row r="35" spans="2:14" x14ac:dyDescent="0.3">
      <c r="B35" s="36" t="s">
        <v>10</v>
      </c>
      <c r="C35" s="3">
        <v>2019</v>
      </c>
      <c r="D35" s="12">
        <v>4290</v>
      </c>
      <c r="E35" s="12">
        <v>220233</v>
      </c>
      <c r="F35" s="12">
        <f t="shared" si="0"/>
        <v>4290</v>
      </c>
      <c r="G35" s="12">
        <f t="shared" si="1"/>
        <v>220233</v>
      </c>
      <c r="H35" s="4">
        <f t="shared" si="2"/>
        <v>1.9479369576766426E-2</v>
      </c>
      <c r="I35" s="4"/>
      <c r="J35" s="4"/>
      <c r="K35" s="4"/>
      <c r="L35" s="4"/>
      <c r="M35" s="4"/>
      <c r="N35" s="5"/>
    </row>
    <row r="36" spans="2:14" x14ac:dyDescent="0.3">
      <c r="B36" s="36"/>
      <c r="C36" s="3">
        <v>2020</v>
      </c>
      <c r="D36" s="12">
        <v>20445</v>
      </c>
      <c r="E36" s="12">
        <v>3988</v>
      </c>
      <c r="F36" s="12">
        <f t="shared" si="0"/>
        <v>20445</v>
      </c>
      <c r="G36" s="12">
        <f t="shared" si="1"/>
        <v>3988</v>
      </c>
      <c r="H36" s="4">
        <f t="shared" si="2"/>
        <v>5.1266298896690072</v>
      </c>
      <c r="I36" s="4"/>
      <c r="J36" s="4"/>
      <c r="K36" s="4"/>
      <c r="L36" s="4"/>
      <c r="M36" s="4"/>
      <c r="N36" s="5"/>
    </row>
    <row r="37" spans="2:14" x14ac:dyDescent="0.3">
      <c r="B37" s="36"/>
      <c r="C37" s="3">
        <v>2021</v>
      </c>
      <c r="D37" s="12">
        <v>81505</v>
      </c>
      <c r="E37" s="12">
        <v>123885</v>
      </c>
      <c r="F37" s="12">
        <f t="shared" si="0"/>
        <v>81505</v>
      </c>
      <c r="G37" s="12">
        <f t="shared" si="1"/>
        <v>123885</v>
      </c>
      <c r="H37" s="4">
        <f t="shared" si="2"/>
        <v>0.65790854421439238</v>
      </c>
      <c r="I37" s="4"/>
      <c r="J37" s="4"/>
      <c r="K37" s="4"/>
      <c r="L37" s="4"/>
      <c r="M37" s="4"/>
      <c r="N37" s="5"/>
    </row>
    <row r="38" spans="2:14" x14ac:dyDescent="0.3">
      <c r="B38" s="36" t="s">
        <v>11</v>
      </c>
      <c r="C38" s="3">
        <v>2019</v>
      </c>
      <c r="D38" s="4">
        <v>0</v>
      </c>
      <c r="E38" s="12">
        <v>5931052</v>
      </c>
      <c r="F38" s="12">
        <f t="shared" si="0"/>
        <v>0</v>
      </c>
      <c r="G38" s="12">
        <f t="shared" si="1"/>
        <v>5931052</v>
      </c>
      <c r="H38" s="4">
        <f t="shared" si="2"/>
        <v>0</v>
      </c>
      <c r="I38" s="4"/>
      <c r="J38" s="4"/>
      <c r="K38" s="4"/>
      <c r="L38" s="4"/>
      <c r="M38" s="4"/>
      <c r="N38" s="5"/>
    </row>
    <row r="39" spans="2:14" x14ac:dyDescent="0.3">
      <c r="B39" s="36"/>
      <c r="C39" s="3">
        <v>2020</v>
      </c>
      <c r="D39" s="4">
        <v>0</v>
      </c>
      <c r="E39" s="12">
        <v>4504285</v>
      </c>
      <c r="F39" s="12">
        <f t="shared" si="0"/>
        <v>0</v>
      </c>
      <c r="G39" s="12">
        <f t="shared" si="1"/>
        <v>4504285</v>
      </c>
      <c r="H39" s="4">
        <f t="shared" si="2"/>
        <v>0</v>
      </c>
      <c r="I39" s="4"/>
      <c r="J39" s="4"/>
      <c r="K39" s="4"/>
      <c r="L39" s="4"/>
      <c r="M39" s="4"/>
      <c r="N39" s="5"/>
    </row>
    <row r="40" spans="2:14" x14ac:dyDescent="0.3">
      <c r="B40" s="36"/>
      <c r="C40" s="3">
        <v>2021</v>
      </c>
      <c r="D40" s="4">
        <v>0</v>
      </c>
      <c r="E40" s="12">
        <v>6974835</v>
      </c>
      <c r="F40" s="12">
        <f t="shared" si="0"/>
        <v>0</v>
      </c>
      <c r="G40" s="12">
        <f t="shared" si="1"/>
        <v>6974835</v>
      </c>
      <c r="H40" s="4">
        <f t="shared" si="2"/>
        <v>0</v>
      </c>
      <c r="I40" s="4"/>
      <c r="J40" s="4"/>
      <c r="K40" s="4"/>
      <c r="L40" s="4"/>
      <c r="M40" s="4"/>
      <c r="N40" s="5"/>
    </row>
    <row r="41" spans="2:14" x14ac:dyDescent="0.3">
      <c r="B41" s="36" t="s">
        <v>12</v>
      </c>
      <c r="C41" s="3">
        <v>2019</v>
      </c>
      <c r="D41" s="12">
        <v>2927362</v>
      </c>
      <c r="E41" s="12">
        <v>43745700</v>
      </c>
      <c r="F41" s="12">
        <f t="shared" si="0"/>
        <v>2927362</v>
      </c>
      <c r="G41" s="12">
        <f t="shared" si="1"/>
        <v>43745700</v>
      </c>
      <c r="H41" s="4">
        <f t="shared" si="2"/>
        <v>6.6917708483348076E-2</v>
      </c>
      <c r="I41" s="4"/>
      <c r="J41" s="4"/>
      <c r="K41" s="4"/>
      <c r="L41" s="4"/>
      <c r="M41" s="4"/>
      <c r="N41" s="5"/>
    </row>
    <row r="42" spans="2:14" x14ac:dyDescent="0.3">
      <c r="B42" s="36"/>
      <c r="C42" s="3">
        <v>2020</v>
      </c>
      <c r="D42" s="12">
        <v>2488662</v>
      </c>
      <c r="E42" s="12">
        <v>35803866</v>
      </c>
      <c r="F42" s="12">
        <f t="shared" si="0"/>
        <v>2488662</v>
      </c>
      <c r="G42" s="12">
        <f t="shared" si="1"/>
        <v>35803866</v>
      </c>
      <c r="H42" s="4">
        <f t="shared" si="2"/>
        <v>6.9508192215890871E-2</v>
      </c>
      <c r="I42" s="4"/>
      <c r="J42" s="4"/>
      <c r="K42" s="4"/>
      <c r="L42" s="4"/>
      <c r="M42" s="4"/>
      <c r="N42" s="5"/>
    </row>
    <row r="43" spans="2:14" x14ac:dyDescent="0.3">
      <c r="B43" s="36"/>
      <c r="C43" s="3">
        <v>2021</v>
      </c>
      <c r="D43" s="4"/>
      <c r="E43" s="4"/>
      <c r="F43" s="12">
        <f t="shared" si="0"/>
        <v>0</v>
      </c>
      <c r="G43" s="12">
        <f t="shared" si="1"/>
        <v>0</v>
      </c>
      <c r="H43" s="4"/>
      <c r="I43" s="4"/>
      <c r="J43" s="4"/>
      <c r="K43" s="4"/>
      <c r="L43" s="4"/>
      <c r="M43" s="4"/>
      <c r="N43" s="5"/>
    </row>
    <row r="44" spans="2:14" hidden="1" x14ac:dyDescent="0.3">
      <c r="B44" s="1"/>
      <c r="C44" s="3"/>
      <c r="D44" s="4"/>
      <c r="E44" s="4"/>
      <c r="F44" s="12">
        <f t="shared" si="0"/>
        <v>0</v>
      </c>
      <c r="G44" s="12">
        <f t="shared" si="1"/>
        <v>0</v>
      </c>
      <c r="H44" s="4" t="e">
        <f t="shared" si="2"/>
        <v>#DIV/0!</v>
      </c>
      <c r="I44" s="4"/>
      <c r="J44" s="4"/>
      <c r="K44" s="4"/>
      <c r="L44" s="4"/>
      <c r="M44" s="4"/>
      <c r="N44" s="5"/>
    </row>
    <row r="45" spans="2:14" x14ac:dyDescent="0.3">
      <c r="B45" s="36" t="s">
        <v>13</v>
      </c>
      <c r="C45" s="3">
        <v>2019</v>
      </c>
      <c r="D45" s="12">
        <v>122013</v>
      </c>
      <c r="E45" s="12">
        <v>8239249</v>
      </c>
      <c r="F45" s="12">
        <f t="shared" si="0"/>
        <v>122013</v>
      </c>
      <c r="G45" s="12">
        <f t="shared" si="1"/>
        <v>8239249</v>
      </c>
      <c r="H45" s="4">
        <f t="shared" si="2"/>
        <v>1.4808752593834705E-2</v>
      </c>
      <c r="I45" s="4"/>
      <c r="J45" s="4"/>
      <c r="K45" s="4"/>
      <c r="L45" s="4"/>
      <c r="M45" s="4"/>
      <c r="N45" s="5"/>
    </row>
    <row r="46" spans="2:14" x14ac:dyDescent="0.3">
      <c r="B46" s="36"/>
      <c r="C46" s="3">
        <v>2020</v>
      </c>
      <c r="D46" s="12">
        <v>80723</v>
      </c>
      <c r="E46" s="12">
        <v>2085091</v>
      </c>
      <c r="F46" s="12">
        <f t="shared" si="0"/>
        <v>80723</v>
      </c>
      <c r="G46" s="12">
        <f t="shared" si="1"/>
        <v>2085091</v>
      </c>
      <c r="H46" s="4">
        <f t="shared" si="2"/>
        <v>3.8714377454029586E-2</v>
      </c>
      <c r="I46" s="4"/>
      <c r="J46" s="4"/>
      <c r="K46" s="4"/>
      <c r="L46" s="4"/>
      <c r="M46" s="4"/>
      <c r="N46" s="5"/>
    </row>
    <row r="47" spans="2:14" x14ac:dyDescent="0.3">
      <c r="B47" s="36"/>
      <c r="C47" s="3">
        <v>2021</v>
      </c>
      <c r="D47" s="12">
        <v>94221</v>
      </c>
      <c r="E47" s="12">
        <v>3959320</v>
      </c>
      <c r="F47" s="12">
        <f t="shared" si="0"/>
        <v>94221</v>
      </c>
      <c r="G47" s="12">
        <f t="shared" si="1"/>
        <v>3959320</v>
      </c>
      <c r="H47" s="4">
        <f t="shared" si="2"/>
        <v>2.379726821777477E-2</v>
      </c>
      <c r="I47" s="4"/>
      <c r="J47" s="4"/>
      <c r="K47" s="4"/>
      <c r="L47" s="4"/>
      <c r="M47" s="4"/>
      <c r="N47" s="5"/>
    </row>
  </sheetData>
  <mergeCells count="16">
    <mergeCell ref="B1:H1"/>
    <mergeCell ref="B2:H2"/>
    <mergeCell ref="B20:B22"/>
    <mergeCell ref="B5:B7"/>
    <mergeCell ref="B8:B10"/>
    <mergeCell ref="B11:B13"/>
    <mergeCell ref="B14:B16"/>
    <mergeCell ref="B17:B19"/>
    <mergeCell ref="B41:B43"/>
    <mergeCell ref="B45:B47"/>
    <mergeCell ref="B23:B25"/>
    <mergeCell ref="B26:B28"/>
    <mergeCell ref="B29:B31"/>
    <mergeCell ref="B32:B34"/>
    <mergeCell ref="B35:B37"/>
    <mergeCell ref="B38:B40"/>
  </mergeCells>
  <pageMargins left="0.7" right="0.7" top="0.75" bottom="0.75" header="0.3" footer="0.3"/>
  <pageSetup scale="2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6"/>
  <sheetViews>
    <sheetView view="pageBreakPreview" zoomScale="90" zoomScaleNormal="80" zoomScaleSheetLayoutView="90" workbookViewId="0">
      <selection activeCell="D32" sqref="D32"/>
    </sheetView>
  </sheetViews>
  <sheetFormatPr defaultRowHeight="14.4" x14ac:dyDescent="0.3"/>
  <cols>
    <col min="1" max="1" width="17" style="2" customWidth="1"/>
    <col min="2" max="2" width="9.21875" style="2"/>
    <col min="3" max="3" width="25.5546875" bestFit="1" customWidth="1"/>
    <col min="4" max="4" width="26" style="29" bestFit="1" customWidth="1"/>
    <col min="5" max="5" width="28.77734375" style="10" bestFit="1" customWidth="1"/>
  </cols>
  <sheetData>
    <row r="1" spans="1:16" x14ac:dyDescent="0.3">
      <c r="A1" s="46" t="s">
        <v>145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x14ac:dyDescent="0.3">
      <c r="A2" s="45" t="s">
        <v>144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4" spans="1:16" s="9" customFormat="1" x14ac:dyDescent="0.3">
      <c r="A4" s="11" t="s">
        <v>129</v>
      </c>
      <c r="B4" s="11" t="s">
        <v>130</v>
      </c>
      <c r="C4" s="11" t="s">
        <v>133</v>
      </c>
      <c r="D4" s="26" t="s">
        <v>131</v>
      </c>
      <c r="E4" s="14" t="s">
        <v>132</v>
      </c>
      <c r="G4" s="30" t="s">
        <v>134</v>
      </c>
    </row>
    <row r="5" spans="1:16" x14ac:dyDescent="0.3">
      <c r="A5" s="36" t="s">
        <v>0</v>
      </c>
      <c r="B5" s="3">
        <v>2019</v>
      </c>
      <c r="C5" s="12">
        <v>14045425500</v>
      </c>
      <c r="D5" s="27">
        <v>31985962000</v>
      </c>
      <c r="E5" s="13">
        <f>C5/D5</f>
        <v>0.43911217989941964</v>
      </c>
      <c r="G5" t="s">
        <v>135</v>
      </c>
    </row>
    <row r="6" spans="1:16" x14ac:dyDescent="0.3">
      <c r="A6" s="36"/>
      <c r="B6" s="3">
        <v>2020</v>
      </c>
      <c r="C6" s="12">
        <v>14045425500</v>
      </c>
      <c r="D6" s="27">
        <v>31985962000</v>
      </c>
      <c r="E6" s="13">
        <f>C6/D6</f>
        <v>0.43911217989941964</v>
      </c>
    </row>
    <row r="7" spans="1:16" x14ac:dyDescent="0.3">
      <c r="A7" s="36"/>
      <c r="B7" s="3">
        <v>2021</v>
      </c>
      <c r="C7" s="12">
        <v>14045425500</v>
      </c>
      <c r="D7" s="27">
        <v>31985962000</v>
      </c>
      <c r="E7" s="13">
        <f>C7/D7</f>
        <v>0.43911217989941964</v>
      </c>
    </row>
    <row r="8" spans="1:16" x14ac:dyDescent="0.3">
      <c r="A8" s="36" t="s">
        <v>1</v>
      </c>
      <c r="B8" s="3">
        <v>2019</v>
      </c>
      <c r="C8" s="12">
        <v>24799550842</v>
      </c>
      <c r="D8" s="27">
        <v>44693066193</v>
      </c>
      <c r="E8" s="13">
        <f t="shared" ref="E8:E16" si="0">C8/D8</f>
        <v>0.55488586831136233</v>
      </c>
    </row>
    <row r="9" spans="1:16" x14ac:dyDescent="0.3">
      <c r="A9" s="36"/>
      <c r="B9" s="3">
        <v>2020</v>
      </c>
      <c r="C9" s="12">
        <v>24799550842</v>
      </c>
      <c r="D9" s="27">
        <v>44693066193</v>
      </c>
      <c r="E9" s="13">
        <f t="shared" si="0"/>
        <v>0.55488586831136233</v>
      </c>
    </row>
    <row r="10" spans="1:16" x14ac:dyDescent="0.3">
      <c r="A10" s="36"/>
      <c r="B10" s="3">
        <v>2021</v>
      </c>
      <c r="C10" s="12">
        <v>17175118313</v>
      </c>
      <c r="D10" s="27">
        <v>44693066193</v>
      </c>
      <c r="E10" s="13">
        <f t="shared" si="0"/>
        <v>0.38429044538658286</v>
      </c>
    </row>
    <row r="11" spans="1:16" x14ac:dyDescent="0.3">
      <c r="A11" s="36" t="s">
        <v>2</v>
      </c>
      <c r="B11" s="3">
        <v>2019</v>
      </c>
      <c r="C11" s="12">
        <v>54635465983</v>
      </c>
      <c r="D11" s="27">
        <v>62322456902</v>
      </c>
      <c r="E11" s="13">
        <f t="shared" si="0"/>
        <v>0.87665776830513054</v>
      </c>
    </row>
    <row r="12" spans="1:16" x14ac:dyDescent="0.3">
      <c r="A12" s="36"/>
      <c r="B12" s="3">
        <v>2020</v>
      </c>
      <c r="C12" s="12">
        <v>48743818915</v>
      </c>
      <c r="D12" s="12">
        <v>71007759834</v>
      </c>
      <c r="E12" s="13">
        <f t="shared" si="0"/>
        <v>0.68645763546057459</v>
      </c>
    </row>
    <row r="13" spans="1:16" x14ac:dyDescent="0.3">
      <c r="A13" s="36"/>
      <c r="B13" s="3">
        <v>2021</v>
      </c>
      <c r="C13" s="12">
        <v>89593213103</v>
      </c>
      <c r="D13" s="12">
        <v>129112387720</v>
      </c>
      <c r="E13" s="13">
        <f t="shared" si="0"/>
        <v>0.69391647606499707</v>
      </c>
    </row>
    <row r="14" spans="1:16" x14ac:dyDescent="0.3">
      <c r="A14" s="36" t="s">
        <v>3</v>
      </c>
      <c r="B14" s="3">
        <v>2019</v>
      </c>
      <c r="C14" s="12">
        <v>2374242774</v>
      </c>
      <c r="D14" s="27">
        <v>2616500000</v>
      </c>
      <c r="E14" s="13">
        <f t="shared" si="0"/>
        <v>0.90741172329447739</v>
      </c>
    </row>
    <row r="15" spans="1:16" x14ac:dyDescent="0.3">
      <c r="A15" s="36"/>
      <c r="B15" s="3">
        <v>2020</v>
      </c>
      <c r="C15" s="12">
        <v>2374242774</v>
      </c>
      <c r="D15" s="27">
        <v>2616500000</v>
      </c>
      <c r="E15" s="13">
        <f t="shared" si="0"/>
        <v>0.90741172329447739</v>
      </c>
    </row>
    <row r="16" spans="1:16" x14ac:dyDescent="0.3">
      <c r="A16" s="36"/>
      <c r="B16" s="3">
        <v>2021</v>
      </c>
      <c r="C16" s="12">
        <v>2374242774</v>
      </c>
      <c r="D16" s="27">
        <v>2616500000</v>
      </c>
      <c r="E16" s="13">
        <f t="shared" si="0"/>
        <v>0.90741172329447739</v>
      </c>
    </row>
    <row r="17" spans="1:5" x14ac:dyDescent="0.3">
      <c r="A17" s="36" t="s">
        <v>4</v>
      </c>
      <c r="B17" s="3">
        <v>2019</v>
      </c>
      <c r="C17" s="12">
        <v>333338000</v>
      </c>
      <c r="D17" s="27">
        <v>3333333500</v>
      </c>
      <c r="E17" s="13">
        <f t="shared" ref="E17:E37" si="1">C17/D17</f>
        <v>0.10000139499993024</v>
      </c>
    </row>
    <row r="18" spans="1:5" x14ac:dyDescent="0.3">
      <c r="A18" s="36"/>
      <c r="B18" s="3">
        <v>2020</v>
      </c>
      <c r="C18" s="12">
        <v>333338000</v>
      </c>
      <c r="D18" s="27">
        <v>3333333500</v>
      </c>
      <c r="E18" s="13">
        <f t="shared" si="1"/>
        <v>0.10000139499993024</v>
      </c>
    </row>
    <row r="19" spans="1:5" x14ac:dyDescent="0.3">
      <c r="A19" s="36"/>
      <c r="B19" s="3">
        <v>2021</v>
      </c>
      <c r="C19" s="12">
        <v>333338000</v>
      </c>
      <c r="D19" s="27">
        <v>3333333500</v>
      </c>
      <c r="E19" s="13">
        <f t="shared" si="1"/>
        <v>0.10000139499993024</v>
      </c>
    </row>
    <row r="20" spans="1:5" x14ac:dyDescent="0.3">
      <c r="A20" s="36" t="s">
        <v>5</v>
      </c>
      <c r="B20" s="3">
        <v>2019</v>
      </c>
      <c r="C20" s="12">
        <v>612591398</v>
      </c>
      <c r="D20" s="27">
        <v>697266668</v>
      </c>
      <c r="E20" s="13">
        <f>C20/D20</f>
        <v>0.87856113896441124</v>
      </c>
    </row>
    <row r="21" spans="1:5" x14ac:dyDescent="0.3">
      <c r="A21" s="36"/>
      <c r="B21" s="3">
        <v>2020</v>
      </c>
      <c r="C21" s="12">
        <v>612591398</v>
      </c>
      <c r="D21" s="27">
        <v>697266668</v>
      </c>
      <c r="E21" s="13">
        <f t="shared" si="1"/>
        <v>0.87856113896441124</v>
      </c>
    </row>
    <row r="22" spans="1:5" x14ac:dyDescent="0.3">
      <c r="A22" s="36"/>
      <c r="B22" s="3">
        <v>2021</v>
      </c>
      <c r="C22" s="12">
        <v>612591398</v>
      </c>
      <c r="D22" s="27">
        <v>697266668</v>
      </c>
      <c r="E22" s="13">
        <f t="shared" si="1"/>
        <v>0.87856113896441124</v>
      </c>
    </row>
    <row r="23" spans="1:5" x14ac:dyDescent="0.3">
      <c r="A23" s="36" t="s">
        <v>6</v>
      </c>
      <c r="B23" s="3">
        <v>2019</v>
      </c>
      <c r="C23" s="12">
        <v>5708882500</v>
      </c>
      <c r="D23" s="27">
        <v>5882353000</v>
      </c>
      <c r="E23" s="13">
        <f t="shared" si="1"/>
        <v>0.97051001529489989</v>
      </c>
    </row>
    <row r="24" spans="1:5" x14ac:dyDescent="0.3">
      <c r="A24" s="36"/>
      <c r="B24" s="3">
        <v>2020</v>
      </c>
      <c r="C24" s="12">
        <v>5708882500</v>
      </c>
      <c r="D24" s="27">
        <v>5882353000</v>
      </c>
      <c r="E24" s="13">
        <f t="shared" si="1"/>
        <v>0.97051001529489989</v>
      </c>
    </row>
    <row r="25" spans="1:5" x14ac:dyDescent="0.3">
      <c r="A25" s="36"/>
      <c r="B25" s="3">
        <v>2021</v>
      </c>
      <c r="C25" s="12">
        <v>5441176615</v>
      </c>
      <c r="D25" s="27">
        <v>5882353000</v>
      </c>
      <c r="E25" s="13">
        <f t="shared" si="1"/>
        <v>0.92500001529999987</v>
      </c>
    </row>
    <row r="26" spans="1:5" x14ac:dyDescent="0.3">
      <c r="A26" s="36" t="s">
        <v>7</v>
      </c>
      <c r="B26" s="3">
        <v>2019</v>
      </c>
      <c r="C26" s="12">
        <v>2140596200</v>
      </c>
      <c r="D26" s="27">
        <v>2703620000</v>
      </c>
      <c r="E26" s="13">
        <f t="shared" si="1"/>
        <v>0.7917518734141632</v>
      </c>
    </row>
    <row r="27" spans="1:5" x14ac:dyDescent="0.3">
      <c r="A27" s="36"/>
      <c r="B27" s="3">
        <v>2020</v>
      </c>
      <c r="C27" s="12">
        <v>2159774800</v>
      </c>
      <c r="D27" s="27">
        <v>2703620000</v>
      </c>
      <c r="E27" s="13">
        <f t="shared" si="1"/>
        <v>0.79884554782106953</v>
      </c>
    </row>
    <row r="28" spans="1:5" x14ac:dyDescent="0.3">
      <c r="A28" s="36"/>
      <c r="B28" s="3">
        <v>2021</v>
      </c>
      <c r="C28" s="12">
        <v>2159774800</v>
      </c>
      <c r="D28" s="27">
        <v>2703620000</v>
      </c>
      <c r="E28" s="13">
        <f t="shared" si="1"/>
        <v>0.79884554782106953</v>
      </c>
    </row>
    <row r="29" spans="1:5" x14ac:dyDescent="0.3">
      <c r="A29" s="36" t="s">
        <v>8</v>
      </c>
      <c r="B29" s="3">
        <v>2019</v>
      </c>
      <c r="C29" s="12">
        <v>1104544752</v>
      </c>
      <c r="D29" s="27">
        <v>1227271952</v>
      </c>
      <c r="E29" s="13">
        <f t="shared" si="1"/>
        <v>0.89999999608888637</v>
      </c>
    </row>
    <row r="30" spans="1:5" x14ac:dyDescent="0.3">
      <c r="A30" s="36"/>
      <c r="B30" s="3">
        <v>2020</v>
      </c>
      <c r="C30" s="12">
        <v>1104544752</v>
      </c>
      <c r="D30" s="27">
        <v>1227271952</v>
      </c>
      <c r="E30" s="13">
        <f t="shared" si="1"/>
        <v>0.89999999608888637</v>
      </c>
    </row>
    <row r="31" spans="1:5" x14ac:dyDescent="0.3">
      <c r="A31" s="36"/>
      <c r="B31" s="3">
        <v>2021</v>
      </c>
      <c r="C31" s="12">
        <v>1104544752</v>
      </c>
      <c r="D31" s="27">
        <v>1227271952</v>
      </c>
      <c r="E31" s="13">
        <f t="shared" si="1"/>
        <v>0.89999999608888637</v>
      </c>
    </row>
    <row r="32" spans="1:5" x14ac:dyDescent="0.3">
      <c r="A32" s="36" t="s">
        <v>9</v>
      </c>
      <c r="B32" s="3">
        <v>2019</v>
      </c>
      <c r="C32" s="12">
        <v>8840125170</v>
      </c>
      <c r="D32" s="27">
        <v>21897591650</v>
      </c>
      <c r="E32" s="13">
        <f t="shared" si="1"/>
        <v>0.40370307891827001</v>
      </c>
    </row>
    <row r="33" spans="1:5" x14ac:dyDescent="0.3">
      <c r="A33" s="36"/>
      <c r="B33" s="3">
        <v>2020</v>
      </c>
      <c r="C33" s="12">
        <v>8525538487</v>
      </c>
      <c r="D33" s="27">
        <v>21897591650</v>
      </c>
      <c r="E33" s="13">
        <f t="shared" si="1"/>
        <v>0.38933681033366058</v>
      </c>
    </row>
    <row r="34" spans="1:5" x14ac:dyDescent="0.3">
      <c r="A34" s="36"/>
      <c r="B34" s="3">
        <v>2021</v>
      </c>
      <c r="C34" s="12">
        <v>8525538487</v>
      </c>
      <c r="D34" s="27">
        <v>22904850815</v>
      </c>
      <c r="E34" s="13">
        <f t="shared" si="1"/>
        <v>0.37221541217883719</v>
      </c>
    </row>
    <row r="35" spans="1:5" x14ac:dyDescent="0.3">
      <c r="A35" s="36" t="s">
        <v>10</v>
      </c>
      <c r="B35" s="3">
        <v>2019</v>
      </c>
      <c r="C35" s="12">
        <v>450165300</v>
      </c>
      <c r="D35" s="28">
        <v>550165300</v>
      </c>
      <c r="E35" s="13">
        <f t="shared" si="1"/>
        <v>0.81823644639165716</v>
      </c>
    </row>
    <row r="36" spans="1:5" x14ac:dyDescent="0.3">
      <c r="A36" s="36"/>
      <c r="B36" s="3">
        <v>2020</v>
      </c>
      <c r="C36" s="12">
        <v>450165300</v>
      </c>
      <c r="D36" s="27">
        <v>550165300</v>
      </c>
      <c r="E36" s="13">
        <f t="shared" si="1"/>
        <v>0.81823644639165716</v>
      </c>
    </row>
    <row r="37" spans="1:5" x14ac:dyDescent="0.3">
      <c r="A37" s="36"/>
      <c r="B37" s="3">
        <v>2021</v>
      </c>
      <c r="C37" s="12">
        <v>450165300</v>
      </c>
      <c r="D37" s="27">
        <v>550165300</v>
      </c>
      <c r="E37" s="13">
        <f t="shared" si="1"/>
        <v>0.81823644639165716</v>
      </c>
    </row>
    <row r="38" spans="1:5" x14ac:dyDescent="0.3">
      <c r="A38" s="36" t="s">
        <v>11</v>
      </c>
      <c r="B38" s="3">
        <v>2019</v>
      </c>
      <c r="C38" s="12">
        <v>316754000</v>
      </c>
      <c r="D38" s="27">
        <v>367340000</v>
      </c>
      <c r="E38" s="13">
        <f t="shared" ref="E38:E46" si="2">C38/D38</f>
        <v>0.8622910654979038</v>
      </c>
    </row>
    <row r="39" spans="1:5" x14ac:dyDescent="0.3">
      <c r="A39" s="36"/>
      <c r="B39" s="3">
        <v>2020</v>
      </c>
      <c r="C39" s="12">
        <v>316754000</v>
      </c>
      <c r="D39" s="27">
        <v>367340000</v>
      </c>
      <c r="E39" s="13">
        <f t="shared" si="2"/>
        <v>0.8622910654979038</v>
      </c>
    </row>
    <row r="40" spans="1:5" x14ac:dyDescent="0.3">
      <c r="A40" s="36"/>
      <c r="B40" s="3">
        <v>2021</v>
      </c>
      <c r="C40" s="12">
        <v>316754000</v>
      </c>
      <c r="D40" s="27">
        <v>367340000</v>
      </c>
      <c r="E40" s="13">
        <f t="shared" si="2"/>
        <v>0.8622910654979038</v>
      </c>
    </row>
    <row r="41" spans="1:5" x14ac:dyDescent="0.3">
      <c r="A41" s="36" t="s">
        <v>12</v>
      </c>
      <c r="B41" s="3">
        <v>2019</v>
      </c>
      <c r="C41" s="12">
        <v>7507547200</v>
      </c>
      <c r="D41" s="27">
        <v>8049964000</v>
      </c>
      <c r="E41" s="13">
        <f t="shared" si="2"/>
        <v>0.93261872972351179</v>
      </c>
    </row>
    <row r="42" spans="1:5" x14ac:dyDescent="0.3">
      <c r="A42" s="36"/>
      <c r="B42" s="3">
        <v>2020</v>
      </c>
      <c r="C42" s="12">
        <v>7507547200</v>
      </c>
      <c r="D42" s="27">
        <v>8049964000</v>
      </c>
      <c r="E42" s="13">
        <f t="shared" si="2"/>
        <v>0.93261872972351179</v>
      </c>
    </row>
    <row r="43" spans="1:5" x14ac:dyDescent="0.3">
      <c r="A43" s="36"/>
      <c r="B43" s="3">
        <v>2021</v>
      </c>
      <c r="C43" s="12">
        <v>7507547200</v>
      </c>
      <c r="D43" s="27">
        <v>8049964000</v>
      </c>
      <c r="E43" s="13">
        <f t="shared" si="2"/>
        <v>0.93261872972351179</v>
      </c>
    </row>
    <row r="44" spans="1:5" x14ac:dyDescent="0.3">
      <c r="A44" s="36" t="s">
        <v>13</v>
      </c>
      <c r="B44" s="3">
        <v>2019</v>
      </c>
      <c r="C44" s="12">
        <v>2309722200</v>
      </c>
      <c r="D44" s="24">
        <v>2633300000</v>
      </c>
      <c r="E44" s="13">
        <f t="shared" si="2"/>
        <v>0.87712079899745565</v>
      </c>
    </row>
    <row r="45" spans="1:5" x14ac:dyDescent="0.3">
      <c r="A45" s="36"/>
      <c r="B45" s="3">
        <v>2020</v>
      </c>
      <c r="C45" s="12">
        <v>2309722200</v>
      </c>
      <c r="D45" s="27">
        <v>2633300000</v>
      </c>
      <c r="E45" s="13">
        <f t="shared" si="2"/>
        <v>0.87712079899745565</v>
      </c>
    </row>
    <row r="46" spans="1:5" x14ac:dyDescent="0.3">
      <c r="A46" s="36"/>
      <c r="B46" s="3">
        <v>2021</v>
      </c>
      <c r="C46" s="12">
        <v>2309722200</v>
      </c>
      <c r="D46" s="27">
        <v>2633300000</v>
      </c>
      <c r="E46" s="13">
        <f t="shared" si="2"/>
        <v>0.87712079899745565</v>
      </c>
    </row>
  </sheetData>
  <mergeCells count="16">
    <mergeCell ref="A29:A31"/>
    <mergeCell ref="A44:A46"/>
    <mergeCell ref="A41:A43"/>
    <mergeCell ref="A38:A40"/>
    <mergeCell ref="A35:A37"/>
    <mergeCell ref="A32:A34"/>
    <mergeCell ref="A2:P2"/>
    <mergeCell ref="A1:P1"/>
    <mergeCell ref="A8:A10"/>
    <mergeCell ref="A5:A7"/>
    <mergeCell ref="A26:A28"/>
    <mergeCell ref="A23:A25"/>
    <mergeCell ref="A20:A22"/>
    <mergeCell ref="A17:A19"/>
    <mergeCell ref="A14:A16"/>
    <mergeCell ref="A11:A13"/>
  </mergeCells>
  <pageMargins left="0.7" right="0.7" top="0.75" bottom="0.75" header="0.3" footer="0.3"/>
  <pageSetup scale="3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47"/>
  <sheetViews>
    <sheetView topLeftCell="I1" zoomScale="80" zoomScaleNormal="80" zoomScaleSheetLayoutView="79" workbookViewId="0">
      <selection activeCell="S5" sqref="S5"/>
    </sheetView>
  </sheetViews>
  <sheetFormatPr defaultRowHeight="14.4" x14ac:dyDescent="0.3"/>
  <cols>
    <col min="1" max="1" width="16.44140625" bestFit="1" customWidth="1"/>
    <col min="3" max="3" width="32.77734375" style="25" bestFit="1" customWidth="1"/>
    <col min="4" max="4" width="28.5546875" style="19" bestFit="1" customWidth="1"/>
    <col min="5" max="5" width="27.77734375" style="19" bestFit="1" customWidth="1"/>
    <col min="6" max="6" width="18.77734375" style="22" bestFit="1" customWidth="1"/>
    <col min="7" max="7" width="17.5546875" style="22" bestFit="1" customWidth="1"/>
    <col min="8" max="8" width="22.5546875" style="25" bestFit="1" customWidth="1"/>
    <col min="14" max="14" width="11.21875" style="15" bestFit="1" customWidth="1"/>
    <col min="15" max="15" width="20.21875" style="15" bestFit="1" customWidth="1"/>
    <col min="16" max="16" width="22.77734375" style="15" bestFit="1" customWidth="1"/>
    <col min="17" max="17" width="21.77734375" style="15" bestFit="1" customWidth="1"/>
    <col min="18" max="19" width="17.77734375" style="15" bestFit="1" customWidth="1"/>
    <col min="20" max="26" width="9.21875" style="15"/>
  </cols>
  <sheetData>
    <row r="1" spans="1:19" x14ac:dyDescent="0.3">
      <c r="A1" s="50" t="s">
        <v>143</v>
      </c>
      <c r="B1" s="50"/>
      <c r="C1" s="50"/>
      <c r="D1" s="50"/>
      <c r="E1" s="50"/>
      <c r="F1" s="50"/>
      <c r="G1" s="50"/>
      <c r="H1" s="50"/>
    </row>
    <row r="2" spans="1:19" x14ac:dyDescent="0.3">
      <c r="A2" s="50" t="s">
        <v>144</v>
      </c>
      <c r="B2" s="50"/>
      <c r="C2" s="50"/>
      <c r="D2" s="50"/>
      <c r="E2" s="50"/>
      <c r="F2" s="50"/>
      <c r="G2" s="50"/>
      <c r="H2" s="50"/>
    </row>
    <row r="3" spans="1:19" x14ac:dyDescent="0.3">
      <c r="A3" s="3"/>
      <c r="B3" s="3"/>
      <c r="C3" s="3"/>
      <c r="D3" s="3"/>
      <c r="E3" s="3"/>
      <c r="F3" s="3"/>
      <c r="G3" s="3"/>
      <c r="H3" s="3"/>
    </row>
    <row r="4" spans="1:19" x14ac:dyDescent="0.3">
      <c r="A4" s="11" t="s">
        <v>137</v>
      </c>
      <c r="B4" s="11" t="s">
        <v>130</v>
      </c>
      <c r="C4" s="16" t="s">
        <v>136</v>
      </c>
      <c r="D4" s="16" t="s">
        <v>131</v>
      </c>
      <c r="E4" s="16" t="s">
        <v>140</v>
      </c>
      <c r="F4" s="20" t="s">
        <v>141</v>
      </c>
      <c r="G4" s="16" t="s">
        <v>138</v>
      </c>
      <c r="H4" s="16" t="s">
        <v>139</v>
      </c>
      <c r="J4" s="47" t="s">
        <v>134</v>
      </c>
      <c r="K4" s="48"/>
      <c r="L4" s="49"/>
    </row>
    <row r="5" spans="1:19" x14ac:dyDescent="0.3">
      <c r="A5" s="36" t="s">
        <v>0</v>
      </c>
      <c r="B5" s="3">
        <v>2019</v>
      </c>
      <c r="C5" s="23">
        <v>1487</v>
      </c>
      <c r="D5" s="17">
        <v>31985962000</v>
      </c>
      <c r="E5" s="17">
        <f>C5*D5</f>
        <v>47563125494000</v>
      </c>
      <c r="F5" s="18">
        <v>3233710</v>
      </c>
      <c r="G5" s="23">
        <v>7217105</v>
      </c>
      <c r="H5" s="23">
        <f>E5+F5/G5</f>
        <v>47563125494000.445</v>
      </c>
      <c r="J5" s="4" t="s">
        <v>142</v>
      </c>
      <c r="K5" s="4"/>
      <c r="L5" s="4"/>
      <c r="N5" s="15">
        <v>1478</v>
      </c>
      <c r="O5" s="15">
        <v>31985962000</v>
      </c>
      <c r="P5" s="15">
        <f>N5*O5</f>
        <v>47275251836000</v>
      </c>
      <c r="Q5" s="15">
        <v>3233710</v>
      </c>
      <c r="R5" s="15">
        <v>7217105</v>
      </c>
      <c r="S5" s="15">
        <f>SUM(P5,Q5)/R5</f>
        <v>6550445.790896765</v>
      </c>
    </row>
    <row r="6" spans="1:19" hidden="1" x14ac:dyDescent="0.3">
      <c r="A6" s="36"/>
      <c r="B6" s="3">
        <v>2020</v>
      </c>
      <c r="C6" s="23"/>
      <c r="D6" s="17"/>
      <c r="E6" s="17"/>
      <c r="F6" s="21"/>
      <c r="G6" s="23"/>
      <c r="H6" s="23"/>
    </row>
    <row r="7" spans="1:19" x14ac:dyDescent="0.3">
      <c r="A7" s="36"/>
      <c r="B7" s="3">
        <v>2020</v>
      </c>
      <c r="C7" s="23">
        <v>1430</v>
      </c>
      <c r="D7" s="17">
        <v>31985962000</v>
      </c>
      <c r="E7" s="17">
        <f t="shared" ref="E7:E22" si="0">C7*D7</f>
        <v>45739925660000</v>
      </c>
      <c r="F7" s="18">
        <v>2429852</v>
      </c>
      <c r="G7" s="23">
        <v>6381566</v>
      </c>
      <c r="H7" s="23">
        <f t="shared" ref="H7:H38" si="1">E7+F7/G7</f>
        <v>45739925660000.383</v>
      </c>
      <c r="N7" s="15">
        <v>1430</v>
      </c>
      <c r="O7" s="15">
        <v>31985962000</v>
      </c>
      <c r="P7" s="15">
        <f>N7*O7</f>
        <v>45739925660000</v>
      </c>
      <c r="Q7" s="15">
        <v>2429852</v>
      </c>
      <c r="R7" s="15">
        <v>6381566</v>
      </c>
      <c r="S7" s="15">
        <f>SUM(P7,Q7)/R7</f>
        <v>7167508.428158856</v>
      </c>
    </row>
    <row r="8" spans="1:19" x14ac:dyDescent="0.3">
      <c r="A8" s="36"/>
      <c r="B8" s="3">
        <v>2021</v>
      </c>
      <c r="C8" s="23">
        <v>2250</v>
      </c>
      <c r="D8" s="17">
        <v>31985962000</v>
      </c>
      <c r="E8" s="17">
        <f t="shared" si="0"/>
        <v>71968414500000</v>
      </c>
      <c r="F8" s="18">
        <v>3128621</v>
      </c>
      <c r="G8" s="23">
        <v>7586936</v>
      </c>
      <c r="H8" s="23">
        <f t="shared" si="1"/>
        <v>71968414500000.406</v>
      </c>
      <c r="N8" s="15">
        <v>2250</v>
      </c>
      <c r="O8" s="15">
        <v>31985962000</v>
      </c>
      <c r="P8" s="15">
        <f>N8*O8</f>
        <v>71968414500000</v>
      </c>
      <c r="Q8" s="15">
        <v>3128621</v>
      </c>
      <c r="R8" s="15">
        <v>7586936</v>
      </c>
      <c r="S8" s="15">
        <f>SUM(P8,Q8)/R8</f>
        <v>9485834.2852267362</v>
      </c>
    </row>
    <row r="9" spans="1:19" x14ac:dyDescent="0.3">
      <c r="A9" s="36" t="s">
        <v>1</v>
      </c>
      <c r="B9" s="3">
        <v>2019</v>
      </c>
      <c r="C9" s="23">
        <v>50</v>
      </c>
      <c r="D9" s="17">
        <v>44693066193</v>
      </c>
      <c r="E9" s="17">
        <f t="shared" si="0"/>
        <v>2234653309650</v>
      </c>
      <c r="F9" s="18">
        <v>890079906</v>
      </c>
      <c r="G9" s="23">
        <v>1253551407</v>
      </c>
      <c r="H9" s="23">
        <f t="shared" si="1"/>
        <v>2234653309650.71</v>
      </c>
      <c r="N9" s="15">
        <v>50</v>
      </c>
      <c r="O9" s="15">
        <v>44693066193</v>
      </c>
      <c r="P9" s="15">
        <f>N9*O9</f>
        <v>2234653309650</v>
      </c>
      <c r="Q9" s="15">
        <v>890079906</v>
      </c>
      <c r="R9" s="15">
        <v>1253551407</v>
      </c>
      <c r="S9" s="15">
        <f>SUM(P9,Q9)/R9</f>
        <v>1783.3679393381271</v>
      </c>
    </row>
    <row r="10" spans="1:19" x14ac:dyDescent="0.3">
      <c r="A10" s="36"/>
      <c r="B10" s="3">
        <v>2020</v>
      </c>
      <c r="C10" s="23">
        <v>50</v>
      </c>
      <c r="D10" s="17">
        <v>44693066193</v>
      </c>
      <c r="E10" s="17">
        <f t="shared" si="0"/>
        <v>2234653309650</v>
      </c>
      <c r="F10" s="18">
        <v>958118148</v>
      </c>
      <c r="G10" s="23">
        <v>1343685482</v>
      </c>
      <c r="H10" s="23">
        <f t="shared" si="1"/>
        <v>2234653309650.7129</v>
      </c>
      <c r="N10" s="15">
        <v>50</v>
      </c>
      <c r="O10" s="15">
        <v>44693066193</v>
      </c>
      <c r="P10" s="15">
        <f t="shared" ref="P10:P47" si="2">N10*O10</f>
        <v>2234653309650</v>
      </c>
      <c r="Q10" s="15">
        <v>958118148</v>
      </c>
      <c r="R10" s="15">
        <v>1343685482</v>
      </c>
      <c r="S10" s="15">
        <f t="shared" ref="S10:S47" si="3">SUM(P10,Q10)/R10</f>
        <v>1663.7907142305494</v>
      </c>
    </row>
    <row r="11" spans="1:19" x14ac:dyDescent="0.3">
      <c r="A11" s="36"/>
      <c r="B11" s="3">
        <v>2021</v>
      </c>
      <c r="C11" s="23">
        <v>50</v>
      </c>
      <c r="D11" s="17">
        <v>44693066193</v>
      </c>
      <c r="E11" s="17">
        <f t="shared" si="0"/>
        <v>2234653309650</v>
      </c>
      <c r="F11" s="18">
        <v>547943055</v>
      </c>
      <c r="G11" s="23">
        <v>953520745</v>
      </c>
      <c r="H11" s="23">
        <f t="shared" si="1"/>
        <v>2234653309650.5747</v>
      </c>
      <c r="N11" s="15">
        <v>50</v>
      </c>
      <c r="O11" s="15">
        <v>44693066193</v>
      </c>
      <c r="P11" s="15">
        <f t="shared" si="2"/>
        <v>2234653309650</v>
      </c>
      <c r="Q11" s="15">
        <v>547943055</v>
      </c>
      <c r="R11" s="15">
        <v>953520745</v>
      </c>
      <c r="S11" s="15">
        <f t="shared" si="3"/>
        <v>2344.1558712023616</v>
      </c>
    </row>
    <row r="12" spans="1:19" x14ac:dyDescent="0.3">
      <c r="A12" s="36" t="s">
        <v>2</v>
      </c>
      <c r="B12" s="3">
        <v>2019</v>
      </c>
      <c r="C12" s="23">
        <v>50</v>
      </c>
      <c r="D12" s="18">
        <v>62322456902</v>
      </c>
      <c r="E12" s="17">
        <f t="shared" si="0"/>
        <v>3116122845100</v>
      </c>
      <c r="F12" s="18">
        <v>192682539</v>
      </c>
      <c r="G12" s="23">
        <v>622149400</v>
      </c>
      <c r="H12" s="23">
        <f t="shared" si="1"/>
        <v>3116122845100.3096</v>
      </c>
      <c r="N12" s="15">
        <v>50</v>
      </c>
      <c r="O12" s="15">
        <v>62322456902</v>
      </c>
      <c r="P12" s="15">
        <f t="shared" si="2"/>
        <v>3116122845100</v>
      </c>
      <c r="Q12" s="15">
        <v>192682539</v>
      </c>
      <c r="R12" s="15">
        <v>622149400</v>
      </c>
      <c r="S12" s="15">
        <f t="shared" si="3"/>
        <v>5008.950466944113</v>
      </c>
    </row>
    <row r="13" spans="1:19" x14ac:dyDescent="0.3">
      <c r="A13" s="36"/>
      <c r="B13" s="3">
        <v>2020</v>
      </c>
      <c r="C13" s="23">
        <v>83</v>
      </c>
      <c r="D13" s="17">
        <v>71007759834</v>
      </c>
      <c r="E13" s="17">
        <f t="shared" si="0"/>
        <v>5893644066222</v>
      </c>
      <c r="F13" s="18">
        <v>101439727</v>
      </c>
      <c r="G13" s="23">
        <v>588143372</v>
      </c>
      <c r="H13" s="23">
        <f t="shared" si="1"/>
        <v>5893644066222.1729</v>
      </c>
      <c r="N13" s="15">
        <v>83</v>
      </c>
      <c r="O13" s="15">
        <v>71007759834</v>
      </c>
      <c r="P13" s="15">
        <f t="shared" si="2"/>
        <v>5893644066222</v>
      </c>
      <c r="Q13" s="15">
        <v>101439727</v>
      </c>
      <c r="R13" s="15">
        <v>588143372</v>
      </c>
      <c r="S13" s="15">
        <f t="shared" si="3"/>
        <v>10020.933307310994</v>
      </c>
    </row>
    <row r="14" spans="1:19" x14ac:dyDescent="0.3">
      <c r="A14" s="36"/>
      <c r="B14" s="3">
        <v>2021</v>
      </c>
      <c r="C14" s="23">
        <v>116</v>
      </c>
      <c r="D14" s="17">
        <v>129112387720</v>
      </c>
      <c r="E14" s="17">
        <f t="shared" si="0"/>
        <v>14977036975520</v>
      </c>
      <c r="F14" s="18">
        <v>100815468</v>
      </c>
      <c r="G14" s="23">
        <v>980443926</v>
      </c>
      <c r="H14" s="23">
        <f t="shared" si="1"/>
        <v>14977036975520.104</v>
      </c>
      <c r="N14" s="15">
        <v>116</v>
      </c>
      <c r="O14" s="15">
        <v>129112387720</v>
      </c>
      <c r="P14" s="15">
        <f t="shared" si="2"/>
        <v>14977036975520</v>
      </c>
      <c r="Q14" s="15">
        <v>100815468</v>
      </c>
      <c r="R14" s="15">
        <v>980443926</v>
      </c>
      <c r="S14" s="15">
        <f t="shared" si="3"/>
        <v>15275.873911618277</v>
      </c>
    </row>
    <row r="15" spans="1:19" x14ac:dyDescent="0.3">
      <c r="A15" s="36" t="s">
        <v>3</v>
      </c>
      <c r="B15" s="3">
        <v>2019</v>
      </c>
      <c r="C15" s="23">
        <v>1820</v>
      </c>
      <c r="D15" s="17">
        <v>2616500000</v>
      </c>
      <c r="E15" s="17">
        <f t="shared" si="0"/>
        <v>4762030000000</v>
      </c>
      <c r="F15" s="18">
        <v>80362658</v>
      </c>
      <c r="G15" s="23">
        <v>250680316</v>
      </c>
      <c r="H15" s="23">
        <f t="shared" si="1"/>
        <v>4762030000000.3203</v>
      </c>
      <c r="N15" s="15">
        <v>1820</v>
      </c>
      <c r="O15" s="15">
        <v>2616500</v>
      </c>
      <c r="P15" s="15">
        <f t="shared" si="2"/>
        <v>4762030000</v>
      </c>
      <c r="Q15" s="15">
        <v>80362658</v>
      </c>
      <c r="R15" s="15">
        <v>250680316</v>
      </c>
      <c r="S15" s="15">
        <f t="shared" si="3"/>
        <v>19.317003964523487</v>
      </c>
    </row>
    <row r="16" spans="1:19" x14ac:dyDescent="0.3">
      <c r="A16" s="36"/>
      <c r="B16" s="3">
        <v>2020</v>
      </c>
      <c r="C16" s="23">
        <v>1695</v>
      </c>
      <c r="D16" s="17">
        <v>2616500000</v>
      </c>
      <c r="E16" s="17">
        <f t="shared" si="0"/>
        <v>4434967500000</v>
      </c>
      <c r="F16" s="18">
        <v>72967723</v>
      </c>
      <c r="G16" s="23">
        <v>263343768</v>
      </c>
      <c r="H16" s="23">
        <f t="shared" si="1"/>
        <v>4434967500000.2773</v>
      </c>
      <c r="N16" s="15">
        <v>1695</v>
      </c>
      <c r="O16" s="15">
        <v>2616500</v>
      </c>
      <c r="P16" s="15">
        <f t="shared" si="2"/>
        <v>4434967500</v>
      </c>
      <c r="Q16" s="15">
        <v>72967723</v>
      </c>
      <c r="R16" s="15">
        <v>263343768</v>
      </c>
      <c r="S16" s="15">
        <f t="shared" si="3"/>
        <v>17.118063044499308</v>
      </c>
    </row>
    <row r="17" spans="1:19" x14ac:dyDescent="0.3">
      <c r="A17" s="36"/>
      <c r="B17" s="3">
        <v>2021</v>
      </c>
      <c r="C17" s="23">
        <v>4090</v>
      </c>
      <c r="D17" s="17">
        <v>2616500000</v>
      </c>
      <c r="E17" s="17">
        <f t="shared" si="0"/>
        <v>10701485000000</v>
      </c>
      <c r="F17" s="18">
        <v>182704693</v>
      </c>
      <c r="G17" s="23">
        <v>435317386</v>
      </c>
      <c r="H17" s="23">
        <f t="shared" si="1"/>
        <v>10701485000000.42</v>
      </c>
      <c r="N17" s="15">
        <v>4090</v>
      </c>
      <c r="O17" s="15">
        <v>2616500</v>
      </c>
      <c r="P17" s="15">
        <f t="shared" si="2"/>
        <v>10701485000</v>
      </c>
      <c r="Q17" s="15">
        <v>182704693</v>
      </c>
      <c r="R17" s="15">
        <v>435317386</v>
      </c>
      <c r="S17" s="15">
        <f t="shared" si="3"/>
        <v>25.002883052780252</v>
      </c>
    </row>
    <row r="18" spans="1:19" x14ac:dyDescent="0.3">
      <c r="A18" s="36" t="s">
        <v>4</v>
      </c>
      <c r="B18" s="3">
        <v>2019</v>
      </c>
      <c r="C18" s="23">
        <v>15900</v>
      </c>
      <c r="D18" s="17">
        <v>3333333500</v>
      </c>
      <c r="E18" s="17">
        <f t="shared" si="0"/>
        <v>53000002650000</v>
      </c>
      <c r="F18" s="18">
        <v>658959960</v>
      </c>
      <c r="G18" s="23">
        <v>1278040123</v>
      </c>
      <c r="H18" s="23">
        <f t="shared" si="1"/>
        <v>53000002650000.516</v>
      </c>
      <c r="N18" s="15">
        <v>15900</v>
      </c>
      <c r="O18" s="15">
        <v>3333333500</v>
      </c>
      <c r="P18" s="15">
        <f t="shared" si="2"/>
        <v>53000002650000</v>
      </c>
      <c r="Q18" s="15">
        <v>658959960</v>
      </c>
      <c r="R18" s="15">
        <v>1278040123</v>
      </c>
      <c r="S18" s="15">
        <f t="shared" si="3"/>
        <v>41470.264239865341</v>
      </c>
    </row>
    <row r="19" spans="1:19" x14ac:dyDescent="0.3">
      <c r="A19" s="36"/>
      <c r="B19" s="3">
        <v>2020</v>
      </c>
      <c r="C19" s="23">
        <v>15475</v>
      </c>
      <c r="D19" s="17">
        <v>3333333500</v>
      </c>
      <c r="E19" s="17">
        <f t="shared" si="0"/>
        <v>51583335912500</v>
      </c>
      <c r="F19" s="18">
        <v>758171248</v>
      </c>
      <c r="G19" s="23">
        <v>1619725022</v>
      </c>
      <c r="H19" s="23">
        <f t="shared" si="1"/>
        <v>51583335912500.469</v>
      </c>
      <c r="N19" s="15">
        <v>15475</v>
      </c>
      <c r="O19" s="15">
        <v>3333333500</v>
      </c>
      <c r="P19" s="15">
        <f t="shared" si="2"/>
        <v>51583335912500</v>
      </c>
      <c r="Q19" s="15">
        <v>758171248</v>
      </c>
      <c r="R19" s="15">
        <v>1619725022</v>
      </c>
      <c r="S19" s="15">
        <f t="shared" si="3"/>
        <v>31847.439153624437</v>
      </c>
    </row>
    <row r="20" spans="1:19" x14ac:dyDescent="0.3">
      <c r="A20" s="36"/>
      <c r="B20" s="3">
        <v>2021</v>
      </c>
      <c r="C20" s="23">
        <v>27000</v>
      </c>
      <c r="D20" s="17">
        <v>3333333500</v>
      </c>
      <c r="E20" s="17">
        <f t="shared" si="0"/>
        <v>90000004500000</v>
      </c>
      <c r="F20" s="18">
        <v>570805817</v>
      </c>
      <c r="G20" s="23">
        <v>2433712191</v>
      </c>
      <c r="H20" s="23">
        <f t="shared" si="1"/>
        <v>90000004500000.234</v>
      </c>
      <c r="N20" s="15">
        <v>27000</v>
      </c>
      <c r="O20" s="15">
        <v>3333333500</v>
      </c>
      <c r="P20" s="15">
        <f t="shared" si="2"/>
        <v>90000004500000</v>
      </c>
      <c r="Q20" s="15">
        <v>570805817</v>
      </c>
      <c r="R20" s="15">
        <v>2433712191</v>
      </c>
      <c r="S20" s="15">
        <f t="shared" si="3"/>
        <v>36980.780076889954</v>
      </c>
    </row>
    <row r="21" spans="1:19" x14ac:dyDescent="0.3">
      <c r="A21" s="36" t="s">
        <v>5</v>
      </c>
      <c r="B21" s="3">
        <v>2019</v>
      </c>
      <c r="C21" s="23">
        <v>620</v>
      </c>
      <c r="D21" s="18">
        <v>697266668</v>
      </c>
      <c r="E21" s="17">
        <f t="shared" si="0"/>
        <v>432305334160</v>
      </c>
      <c r="F21" s="18">
        <v>62163</v>
      </c>
      <c r="G21" s="23">
        <v>148795</v>
      </c>
      <c r="H21" s="23">
        <f t="shared" si="1"/>
        <v>432305334160.41779</v>
      </c>
      <c r="N21" s="15">
        <v>620</v>
      </c>
      <c r="O21" s="15">
        <v>697266668</v>
      </c>
      <c r="P21" s="15">
        <f t="shared" si="2"/>
        <v>432305334160</v>
      </c>
      <c r="Q21" s="15">
        <v>62163</v>
      </c>
      <c r="R21" s="15">
        <v>148795</v>
      </c>
      <c r="S21" s="15">
        <f t="shared" si="3"/>
        <v>2905375.82797137</v>
      </c>
    </row>
    <row r="22" spans="1:19" x14ac:dyDescent="0.3">
      <c r="A22" s="36"/>
      <c r="B22" s="3">
        <v>2020</v>
      </c>
      <c r="C22" s="23">
        <v>505</v>
      </c>
      <c r="D22" s="18">
        <v>697266668</v>
      </c>
      <c r="E22" s="17">
        <f t="shared" si="0"/>
        <v>352119667340</v>
      </c>
      <c r="F22" s="18">
        <v>98039</v>
      </c>
      <c r="G22" s="23">
        <v>185404</v>
      </c>
      <c r="H22" s="23">
        <f t="shared" si="1"/>
        <v>352119667340.52881</v>
      </c>
      <c r="N22" s="15">
        <v>505</v>
      </c>
      <c r="O22" s="15">
        <v>697266668</v>
      </c>
      <c r="P22" s="15">
        <f t="shared" si="2"/>
        <v>352119667340</v>
      </c>
      <c r="Q22" s="15">
        <v>98039</v>
      </c>
      <c r="R22" s="15">
        <v>185404</v>
      </c>
      <c r="S22" s="15">
        <f t="shared" si="3"/>
        <v>1899202.6352128326</v>
      </c>
    </row>
    <row r="23" spans="1:19" x14ac:dyDescent="0.3">
      <c r="A23" s="36"/>
      <c r="B23" s="3">
        <v>2021</v>
      </c>
      <c r="C23" s="23">
        <v>645</v>
      </c>
      <c r="D23" s="18">
        <v>697266668</v>
      </c>
      <c r="E23" s="17">
        <f>C23*D23</f>
        <v>449737000860</v>
      </c>
      <c r="F23" s="18">
        <v>49550</v>
      </c>
      <c r="G23" s="23">
        <v>139181</v>
      </c>
      <c r="H23" s="23">
        <f t="shared" si="1"/>
        <v>449737000860.35602</v>
      </c>
      <c r="N23" s="15">
        <v>645</v>
      </c>
      <c r="O23" s="15">
        <v>697266668</v>
      </c>
      <c r="P23" s="15">
        <f t="shared" si="2"/>
        <v>449737000860</v>
      </c>
      <c r="Q23" s="15">
        <v>49550</v>
      </c>
      <c r="R23" s="15">
        <v>139181</v>
      </c>
      <c r="S23" s="15">
        <f t="shared" si="3"/>
        <v>3231310.6703501195</v>
      </c>
    </row>
    <row r="24" spans="1:19" x14ac:dyDescent="0.3">
      <c r="A24" s="36" t="s">
        <v>6</v>
      </c>
      <c r="B24" s="3">
        <v>2019</v>
      </c>
      <c r="C24" s="23">
        <v>2550</v>
      </c>
      <c r="D24" s="17">
        <v>5882353000</v>
      </c>
      <c r="E24" s="17">
        <f t="shared" ref="E24:E38" si="4">C24*D24</f>
        <v>15000000150000</v>
      </c>
      <c r="F24" s="18">
        <v>42238</v>
      </c>
      <c r="G24" s="23">
        <v>78064</v>
      </c>
      <c r="H24" s="23">
        <f t="shared" si="1"/>
        <v>15000000150000.541</v>
      </c>
      <c r="N24" s="15">
        <v>2550</v>
      </c>
      <c r="O24" s="15">
        <v>5882353000</v>
      </c>
      <c r="P24" s="15">
        <f t="shared" si="2"/>
        <v>15000000150000</v>
      </c>
      <c r="Q24" s="15">
        <v>42238</v>
      </c>
      <c r="R24" s="15">
        <v>78064</v>
      </c>
      <c r="S24" s="15">
        <f t="shared" si="3"/>
        <v>192150033.20657408</v>
      </c>
    </row>
    <row r="25" spans="1:19" x14ac:dyDescent="0.3">
      <c r="A25" s="36"/>
      <c r="B25" s="3">
        <v>2020</v>
      </c>
      <c r="C25" s="23">
        <v>2550</v>
      </c>
      <c r="D25" s="17">
        <v>5882353000</v>
      </c>
      <c r="E25" s="17">
        <f t="shared" si="4"/>
        <v>15000000150000</v>
      </c>
      <c r="F25" s="18">
        <v>46428</v>
      </c>
      <c r="G25" s="23">
        <v>81372</v>
      </c>
      <c r="H25" s="23">
        <f t="shared" si="1"/>
        <v>15000000150000.57</v>
      </c>
      <c r="N25" s="15">
        <v>2550</v>
      </c>
      <c r="O25" s="15">
        <v>5882353000</v>
      </c>
      <c r="P25" s="15">
        <f t="shared" si="2"/>
        <v>15000000150000</v>
      </c>
      <c r="Q25" s="15">
        <v>46428</v>
      </c>
      <c r="R25" s="15">
        <v>81372</v>
      </c>
      <c r="S25" s="15">
        <f t="shared" si="3"/>
        <v>184338595.54180798</v>
      </c>
    </row>
    <row r="26" spans="1:19" x14ac:dyDescent="0.3">
      <c r="A26" s="36"/>
      <c r="B26" s="3">
        <v>2021</v>
      </c>
      <c r="C26" s="23">
        <v>7950</v>
      </c>
      <c r="D26" s="17">
        <v>5882353000</v>
      </c>
      <c r="E26" s="17">
        <f t="shared" si="4"/>
        <v>46764706350000</v>
      </c>
      <c r="F26" s="18">
        <v>51270</v>
      </c>
      <c r="G26" s="23">
        <v>82903</v>
      </c>
      <c r="H26" s="23">
        <f t="shared" si="1"/>
        <v>46764706350000.617</v>
      </c>
      <c r="N26" s="15">
        <v>7950</v>
      </c>
      <c r="O26" s="15">
        <v>5882353000</v>
      </c>
      <c r="P26" s="15">
        <f t="shared" si="2"/>
        <v>46764706350000</v>
      </c>
      <c r="Q26" s="15">
        <v>51270</v>
      </c>
      <c r="R26" s="15">
        <v>82903</v>
      </c>
      <c r="S26" s="15">
        <f t="shared" si="3"/>
        <v>564089434.65580261</v>
      </c>
    </row>
    <row r="27" spans="1:19" x14ac:dyDescent="0.3">
      <c r="A27" s="36" t="s">
        <v>7</v>
      </c>
      <c r="B27" s="3">
        <v>2019</v>
      </c>
      <c r="C27" s="23">
        <v>1320</v>
      </c>
      <c r="D27" s="17">
        <v>2703620000</v>
      </c>
      <c r="E27" s="17">
        <f t="shared" si="4"/>
        <v>3568778400000</v>
      </c>
      <c r="F27" s="18">
        <v>47418441</v>
      </c>
      <c r="G27" s="23">
        <v>447001954</v>
      </c>
      <c r="H27" s="23">
        <f t="shared" si="1"/>
        <v>3568778400000.106</v>
      </c>
      <c r="N27" s="15">
        <v>1320</v>
      </c>
      <c r="O27" s="15">
        <v>2703620000</v>
      </c>
      <c r="P27" s="15">
        <f t="shared" si="2"/>
        <v>3568778400000</v>
      </c>
      <c r="Q27" s="15">
        <v>47418441</v>
      </c>
      <c r="R27" s="15">
        <v>447001954</v>
      </c>
      <c r="S27" s="15">
        <f t="shared" si="3"/>
        <v>7983.9154762195958</v>
      </c>
    </row>
    <row r="28" spans="1:19" x14ac:dyDescent="0.3">
      <c r="A28" s="36"/>
      <c r="B28" s="3">
        <v>2020</v>
      </c>
      <c r="C28" s="23">
        <v>2980</v>
      </c>
      <c r="D28" s="17">
        <v>2703620000</v>
      </c>
      <c r="E28" s="17">
        <f t="shared" si="4"/>
        <v>8056787600000</v>
      </c>
      <c r="F28" s="18">
        <v>43905598</v>
      </c>
      <c r="G28" s="23">
        <v>498702216</v>
      </c>
      <c r="H28" s="23">
        <f t="shared" si="1"/>
        <v>8056787600000.0879</v>
      </c>
      <c r="N28" s="15">
        <v>2980</v>
      </c>
      <c r="O28" s="15">
        <v>2703620000</v>
      </c>
      <c r="P28" s="15">
        <f t="shared" si="2"/>
        <v>8056787600000</v>
      </c>
      <c r="Q28" s="15">
        <v>43905598</v>
      </c>
      <c r="R28" s="15">
        <v>498702216</v>
      </c>
      <c r="S28" s="15">
        <f t="shared" si="3"/>
        <v>16155.595959088339</v>
      </c>
    </row>
    <row r="29" spans="1:19" x14ac:dyDescent="0.3">
      <c r="A29" s="36"/>
      <c r="B29" s="3">
        <v>2021</v>
      </c>
      <c r="C29" s="23">
        <v>10325</v>
      </c>
      <c r="D29" s="17">
        <v>2703620000</v>
      </c>
      <c r="E29" s="17">
        <f t="shared" si="4"/>
        <v>27914876500000</v>
      </c>
      <c r="F29" s="18">
        <v>223950848</v>
      </c>
      <c r="G29" s="23">
        <v>874621599</v>
      </c>
      <c r="H29" s="23">
        <f t="shared" si="1"/>
        <v>27914876500000.258</v>
      </c>
      <c r="N29" s="15">
        <v>10325</v>
      </c>
      <c r="O29" s="15">
        <v>2703620000</v>
      </c>
      <c r="P29" s="15">
        <f t="shared" si="2"/>
        <v>27914876500000</v>
      </c>
      <c r="Q29" s="15">
        <v>223950848</v>
      </c>
      <c r="R29" s="15">
        <v>874621599</v>
      </c>
      <c r="S29" s="15">
        <f t="shared" si="3"/>
        <v>31916.774617462885</v>
      </c>
    </row>
    <row r="30" spans="1:19" x14ac:dyDescent="0.3">
      <c r="A30" s="36" t="s">
        <v>8</v>
      </c>
      <c r="B30" s="3">
        <v>2019</v>
      </c>
      <c r="C30" s="23">
        <v>3493</v>
      </c>
      <c r="D30" s="17">
        <v>1227271952</v>
      </c>
      <c r="E30" s="17">
        <f t="shared" si="4"/>
        <v>4286860928336</v>
      </c>
      <c r="F30" s="18">
        <v>46886899</v>
      </c>
      <c r="G30" s="23">
        <v>192527298</v>
      </c>
      <c r="H30" s="23">
        <f t="shared" si="1"/>
        <v>4286860928336.2437</v>
      </c>
      <c r="N30" s="15">
        <v>3493</v>
      </c>
      <c r="O30" s="15">
        <v>1227271952</v>
      </c>
      <c r="P30" s="15">
        <f t="shared" si="2"/>
        <v>4286860928336</v>
      </c>
      <c r="Q30" s="15">
        <v>46886899</v>
      </c>
      <c r="R30" s="15">
        <v>192527298</v>
      </c>
      <c r="S30" s="15">
        <f t="shared" si="3"/>
        <v>22266.49342596082</v>
      </c>
    </row>
    <row r="31" spans="1:19" x14ac:dyDescent="0.3">
      <c r="A31" s="36"/>
      <c r="B31" s="3">
        <v>2020</v>
      </c>
      <c r="C31" s="23">
        <v>2690</v>
      </c>
      <c r="D31" s="17">
        <v>1227271952</v>
      </c>
      <c r="E31" s="17">
        <f t="shared" si="4"/>
        <v>3301361550880</v>
      </c>
      <c r="F31" s="18">
        <v>43752926</v>
      </c>
      <c r="G31" s="23">
        <v>181973102</v>
      </c>
      <c r="H31" s="23">
        <f t="shared" si="1"/>
        <v>3301361550880.2402</v>
      </c>
      <c r="N31" s="15">
        <v>2690</v>
      </c>
      <c r="O31" s="15">
        <v>1227271952</v>
      </c>
      <c r="P31" s="15">
        <f t="shared" si="2"/>
        <v>3301361550880</v>
      </c>
      <c r="Q31" s="15">
        <v>43752926</v>
      </c>
      <c r="R31" s="15">
        <v>181973102</v>
      </c>
      <c r="S31" s="15">
        <f t="shared" si="3"/>
        <v>18142.270849490713</v>
      </c>
    </row>
    <row r="32" spans="1:19" x14ac:dyDescent="0.3">
      <c r="A32" s="36"/>
      <c r="B32" s="3">
        <v>2021</v>
      </c>
      <c r="C32" s="23">
        <v>3590</v>
      </c>
      <c r="D32" s="17">
        <v>1227271952</v>
      </c>
      <c r="E32" s="17">
        <f t="shared" si="4"/>
        <v>4405906307680</v>
      </c>
      <c r="F32" s="18">
        <v>57736778</v>
      </c>
      <c r="G32" s="23">
        <v>257720439</v>
      </c>
      <c r="H32" s="23">
        <f t="shared" si="1"/>
        <v>4405906307680.2236</v>
      </c>
      <c r="N32" s="15">
        <v>3590</v>
      </c>
      <c r="O32" s="15">
        <v>1227271952</v>
      </c>
      <c r="P32" s="15">
        <f t="shared" si="2"/>
        <v>4405906307680</v>
      </c>
      <c r="Q32" s="15">
        <v>57736778</v>
      </c>
      <c r="R32" s="15">
        <v>257720439</v>
      </c>
      <c r="S32" s="15">
        <f t="shared" si="3"/>
        <v>17095.904622675269</v>
      </c>
    </row>
    <row r="33" spans="1:19" x14ac:dyDescent="0.3">
      <c r="A33" s="36" t="s">
        <v>9</v>
      </c>
      <c r="B33" s="3">
        <v>2019</v>
      </c>
      <c r="C33" s="23">
        <v>1070</v>
      </c>
      <c r="D33" s="18">
        <v>21897591650</v>
      </c>
      <c r="E33" s="17">
        <f t="shared" si="4"/>
        <v>23430423065500</v>
      </c>
      <c r="F33" s="18">
        <v>4270</v>
      </c>
      <c r="G33" s="23">
        <v>9512</v>
      </c>
      <c r="H33" s="23">
        <f t="shared" si="1"/>
        <v>23430423065500.449</v>
      </c>
      <c r="N33" s="15">
        <v>1070</v>
      </c>
      <c r="O33" s="15">
        <v>21897591650</v>
      </c>
      <c r="P33" s="15">
        <f t="shared" si="2"/>
        <v>23430423065500</v>
      </c>
      <c r="Q33" s="15">
        <v>4270</v>
      </c>
      <c r="R33" s="15">
        <v>9512</v>
      </c>
      <c r="S33" s="15">
        <f t="shared" si="3"/>
        <v>2463248850.9009671</v>
      </c>
    </row>
    <row r="34" spans="1:19" x14ac:dyDescent="0.3">
      <c r="A34" s="36"/>
      <c r="B34" s="3">
        <v>2020</v>
      </c>
      <c r="C34" s="23">
        <v>2430</v>
      </c>
      <c r="D34" s="17">
        <v>21897591650</v>
      </c>
      <c r="E34" s="17">
        <f t="shared" si="4"/>
        <v>53211147709500</v>
      </c>
      <c r="F34" s="18">
        <v>3660</v>
      </c>
      <c r="G34" s="23">
        <v>9296</v>
      </c>
      <c r="H34" s="23">
        <f t="shared" si="1"/>
        <v>53211147709500.391</v>
      </c>
      <c r="N34" s="15">
        <v>2430</v>
      </c>
      <c r="O34" s="15">
        <v>21897591650</v>
      </c>
      <c r="P34" s="15">
        <f t="shared" si="2"/>
        <v>53211147709500</v>
      </c>
      <c r="Q34" s="15">
        <v>3660</v>
      </c>
      <c r="R34" s="15">
        <v>9296</v>
      </c>
      <c r="S34" s="15">
        <f t="shared" si="3"/>
        <v>5724090760.8821001</v>
      </c>
    </row>
    <row r="35" spans="1:19" x14ac:dyDescent="0.3">
      <c r="A35" s="36"/>
      <c r="B35" s="3">
        <v>2021</v>
      </c>
      <c r="C35" s="23">
        <v>3890</v>
      </c>
      <c r="D35" s="17">
        <v>22904850815</v>
      </c>
      <c r="E35" s="17">
        <f t="shared" si="4"/>
        <v>89099869670350</v>
      </c>
      <c r="F35" s="18">
        <v>4992</v>
      </c>
      <c r="G35" s="23">
        <v>12786</v>
      </c>
      <c r="H35" s="23">
        <f t="shared" si="1"/>
        <v>89099869670350.391</v>
      </c>
      <c r="N35" s="15">
        <v>3890</v>
      </c>
      <c r="O35" s="15">
        <v>22904850815</v>
      </c>
      <c r="P35" s="15">
        <f t="shared" si="2"/>
        <v>89099869670350</v>
      </c>
      <c r="Q35" s="15">
        <v>4992</v>
      </c>
      <c r="R35" s="15">
        <v>12786</v>
      </c>
      <c r="S35" s="15">
        <f t="shared" si="3"/>
        <v>6968549169.039731</v>
      </c>
    </row>
    <row r="36" spans="1:19" x14ac:dyDescent="0.3">
      <c r="A36" s="36" t="s">
        <v>10</v>
      </c>
      <c r="B36" s="3">
        <v>2019</v>
      </c>
      <c r="C36" s="23">
        <v>194</v>
      </c>
      <c r="D36" s="17">
        <v>550165300</v>
      </c>
      <c r="E36" s="17">
        <f t="shared" si="4"/>
        <v>106732068200</v>
      </c>
      <c r="F36" s="18">
        <v>19496349</v>
      </c>
      <c r="G36" s="23">
        <v>36114930</v>
      </c>
      <c r="H36" s="23">
        <f t="shared" si="1"/>
        <v>106732068200.53984</v>
      </c>
      <c r="N36" s="15">
        <v>194</v>
      </c>
      <c r="O36" s="15">
        <v>550165300</v>
      </c>
      <c r="P36" s="15">
        <f t="shared" si="2"/>
        <v>106732068200</v>
      </c>
      <c r="Q36" s="15">
        <v>19496349</v>
      </c>
      <c r="R36" s="15">
        <v>36114930</v>
      </c>
      <c r="S36" s="15">
        <f t="shared" si="3"/>
        <v>2955.8845759634587</v>
      </c>
    </row>
    <row r="37" spans="1:19" x14ac:dyDescent="0.3">
      <c r="A37" s="36"/>
      <c r="B37" s="3">
        <v>2020</v>
      </c>
      <c r="C37" s="23">
        <v>160</v>
      </c>
      <c r="D37" s="17">
        <v>550165300</v>
      </c>
      <c r="E37" s="17">
        <f t="shared" si="4"/>
        <v>88026448000</v>
      </c>
      <c r="F37" s="18">
        <v>18702305</v>
      </c>
      <c r="G37" s="23">
        <v>35341230</v>
      </c>
      <c r="H37" s="23">
        <f t="shared" si="1"/>
        <v>88026448000.52919</v>
      </c>
      <c r="N37" s="15">
        <v>160</v>
      </c>
      <c r="O37" s="15">
        <v>550165300</v>
      </c>
      <c r="P37" s="15">
        <f t="shared" si="2"/>
        <v>88026448000</v>
      </c>
      <c r="Q37" s="15">
        <v>18702305</v>
      </c>
      <c r="R37" s="15">
        <v>35341230</v>
      </c>
      <c r="S37" s="15">
        <f t="shared" si="3"/>
        <v>2491.2870973930449</v>
      </c>
    </row>
    <row r="38" spans="1:19" x14ac:dyDescent="0.3">
      <c r="A38" s="36"/>
      <c r="B38" s="3">
        <v>2021</v>
      </c>
      <c r="C38" s="23">
        <v>376</v>
      </c>
      <c r="D38" s="17">
        <v>550165300</v>
      </c>
      <c r="E38" s="17">
        <f t="shared" si="4"/>
        <v>206862152800</v>
      </c>
      <c r="F38" s="18">
        <v>20034045</v>
      </c>
      <c r="G38" s="23">
        <v>36854920</v>
      </c>
      <c r="H38" s="23">
        <f t="shared" si="1"/>
        <v>206862152800.54358</v>
      </c>
      <c r="N38" s="15">
        <v>376</v>
      </c>
      <c r="O38" s="15">
        <v>550165300</v>
      </c>
      <c r="P38" s="15">
        <f t="shared" si="2"/>
        <v>206862152800</v>
      </c>
      <c r="Q38" s="15">
        <v>20034045</v>
      </c>
      <c r="R38" s="15">
        <v>36854920</v>
      </c>
      <c r="S38" s="15">
        <f t="shared" si="3"/>
        <v>5613.421134681611</v>
      </c>
    </row>
    <row r="39" spans="1:19" x14ac:dyDescent="0.3">
      <c r="A39" s="36" t="s">
        <v>11</v>
      </c>
      <c r="B39" s="3">
        <v>2019</v>
      </c>
      <c r="C39" s="23">
        <v>830</v>
      </c>
      <c r="D39" s="17">
        <v>367340000</v>
      </c>
      <c r="E39" s="17">
        <f>C39*D39</f>
        <v>304892200000</v>
      </c>
      <c r="F39" s="18">
        <v>106119</v>
      </c>
      <c r="G39" s="23">
        <v>153990</v>
      </c>
      <c r="H39" s="23">
        <f>E39+F39/G39</f>
        <v>304892200000.68915</v>
      </c>
      <c r="N39" s="15">
        <v>830</v>
      </c>
      <c r="O39" s="15">
        <v>367340000</v>
      </c>
      <c r="P39" s="15">
        <f t="shared" si="2"/>
        <v>304892200000</v>
      </c>
      <c r="Q39" s="15">
        <v>106119</v>
      </c>
      <c r="R39" s="15">
        <v>153990</v>
      </c>
      <c r="S39" s="15">
        <f t="shared" si="3"/>
        <v>1979948.7377037469</v>
      </c>
    </row>
    <row r="40" spans="1:19" x14ac:dyDescent="0.3">
      <c r="A40" s="36"/>
      <c r="B40" s="3">
        <v>2020</v>
      </c>
      <c r="C40" s="23">
        <v>940</v>
      </c>
      <c r="D40" s="17">
        <v>367340000</v>
      </c>
      <c r="E40" s="17">
        <f>C40*D40</f>
        <v>345299600000</v>
      </c>
      <c r="F40" s="18">
        <v>105413</v>
      </c>
      <c r="G40" s="23">
        <v>156833</v>
      </c>
      <c r="H40" s="23">
        <f>E40+F40/G40</f>
        <v>345299600000.67212</v>
      </c>
      <c r="N40" s="15">
        <v>940</v>
      </c>
      <c r="O40" s="15">
        <v>367340000</v>
      </c>
      <c r="P40" s="15">
        <f t="shared" si="2"/>
        <v>345299600000</v>
      </c>
      <c r="Q40" s="15">
        <v>105413</v>
      </c>
      <c r="R40" s="15">
        <v>156833</v>
      </c>
      <c r="S40" s="15">
        <f t="shared" si="3"/>
        <v>2201703.119961998</v>
      </c>
    </row>
    <row r="41" spans="1:19" x14ac:dyDescent="0.3">
      <c r="A41" s="36"/>
      <c r="B41" s="3">
        <v>2021</v>
      </c>
      <c r="C41" s="23">
        <v>1730</v>
      </c>
      <c r="D41" s="17">
        <v>367340000</v>
      </c>
      <c r="E41" s="17">
        <f>C41*D41</f>
        <v>635498200000</v>
      </c>
      <c r="F41" s="18">
        <v>89796</v>
      </c>
      <c r="G41" s="23">
        <v>147236</v>
      </c>
      <c r="H41" s="23">
        <f>E41+F41/G41</f>
        <v>635498200000.60986</v>
      </c>
      <c r="N41" s="15">
        <v>1730</v>
      </c>
      <c r="O41" s="15">
        <v>367340000</v>
      </c>
      <c r="P41" s="15">
        <f t="shared" si="2"/>
        <v>635498200000</v>
      </c>
      <c r="Q41" s="15">
        <v>89796</v>
      </c>
      <c r="R41" s="15">
        <v>147236</v>
      </c>
      <c r="S41" s="15">
        <f t="shared" si="3"/>
        <v>4316188.2270368664</v>
      </c>
    </row>
    <row r="42" spans="1:19" x14ac:dyDescent="0.3">
      <c r="A42" s="36" t="s">
        <v>12</v>
      </c>
      <c r="B42" s="3">
        <v>2019</v>
      </c>
      <c r="C42" s="23">
        <v>358</v>
      </c>
      <c r="D42" s="17">
        <v>8049964000</v>
      </c>
      <c r="E42" s="17">
        <f>C42*D42</f>
        <v>2881887112000</v>
      </c>
      <c r="F42" s="18">
        <v>370500569</v>
      </c>
      <c r="G42" s="23">
        <v>634640456</v>
      </c>
      <c r="H42" s="23">
        <f>E42+F42/G42</f>
        <v>2881887112000.584</v>
      </c>
      <c r="N42" s="15">
        <v>358</v>
      </c>
      <c r="O42" s="15">
        <v>8049964000</v>
      </c>
      <c r="P42" s="15">
        <f t="shared" si="2"/>
        <v>2881887112000</v>
      </c>
      <c r="Q42" s="15">
        <v>370500569</v>
      </c>
      <c r="R42" s="15">
        <v>634640456</v>
      </c>
      <c r="S42" s="15">
        <f t="shared" si="3"/>
        <v>4541.5598475004881</v>
      </c>
    </row>
    <row r="43" spans="1:19" x14ac:dyDescent="0.3">
      <c r="A43" s="36"/>
      <c r="B43" s="3">
        <v>2020</v>
      </c>
      <c r="C43" s="23">
        <v>358</v>
      </c>
      <c r="D43" s="17">
        <v>8049964000</v>
      </c>
      <c r="E43" s="17">
        <f>C43*D43</f>
        <v>2881887112000</v>
      </c>
      <c r="F43" s="18">
        <v>480957627</v>
      </c>
      <c r="G43" s="23">
        <v>771871787</v>
      </c>
      <c r="H43" s="23">
        <f>E43+F43/G43</f>
        <v>2881887112000.623</v>
      </c>
      <c r="N43" s="15">
        <v>358</v>
      </c>
      <c r="O43" s="15">
        <v>80964000</v>
      </c>
      <c r="P43" s="15">
        <f t="shared" si="2"/>
        <v>28985112000</v>
      </c>
      <c r="Q43" s="15">
        <v>480957627</v>
      </c>
      <c r="R43" s="15">
        <v>771871787</v>
      </c>
      <c r="S43" s="15">
        <f t="shared" si="3"/>
        <v>38.174824009988072</v>
      </c>
    </row>
    <row r="44" spans="1:19" x14ac:dyDescent="0.3">
      <c r="A44" s="36"/>
      <c r="B44" s="3">
        <v>2021</v>
      </c>
      <c r="C44" s="23"/>
      <c r="D44" s="17"/>
      <c r="E44" s="17"/>
      <c r="F44" s="18"/>
      <c r="G44" s="23"/>
      <c r="H44" s="23"/>
      <c r="N44" s="15">
        <v>0</v>
      </c>
      <c r="O44" s="15">
        <v>0</v>
      </c>
      <c r="P44" s="15">
        <f t="shared" si="2"/>
        <v>0</v>
      </c>
      <c r="Q44" s="15">
        <v>0</v>
      </c>
      <c r="R44" s="15">
        <v>0</v>
      </c>
      <c r="S44" s="15">
        <v>0</v>
      </c>
    </row>
    <row r="45" spans="1:19" x14ac:dyDescent="0.3">
      <c r="A45" s="36" t="s">
        <v>13</v>
      </c>
      <c r="B45" s="3">
        <v>2019</v>
      </c>
      <c r="C45" s="23">
        <v>254</v>
      </c>
      <c r="D45" s="17">
        <v>2633300000</v>
      </c>
      <c r="E45" s="17">
        <f>C45*D45</f>
        <v>668858200000</v>
      </c>
      <c r="F45" s="18">
        <v>32576951</v>
      </c>
      <c r="G45" s="23">
        <v>111635784</v>
      </c>
      <c r="H45" s="23">
        <f>E45+F45/G45</f>
        <v>668858200000.29187</v>
      </c>
      <c r="N45" s="15">
        <v>254</v>
      </c>
      <c r="O45" s="15">
        <v>2633300000</v>
      </c>
      <c r="P45" s="15">
        <f t="shared" si="2"/>
        <v>668858200000</v>
      </c>
      <c r="Q45" s="15">
        <v>32576951</v>
      </c>
      <c r="R45" s="15">
        <v>111635784</v>
      </c>
      <c r="S45" s="15">
        <f t="shared" si="3"/>
        <v>5991.7237375338364</v>
      </c>
    </row>
    <row r="46" spans="1:19" x14ac:dyDescent="0.3">
      <c r="A46" s="36"/>
      <c r="B46" s="3">
        <v>2020</v>
      </c>
      <c r="C46" s="23">
        <v>350</v>
      </c>
      <c r="D46" s="17">
        <v>2633300000</v>
      </c>
      <c r="E46" s="17">
        <f>C46*D46</f>
        <v>921655000000</v>
      </c>
      <c r="F46" s="18">
        <v>26757516</v>
      </c>
      <c r="G46" s="23">
        <v>103761267</v>
      </c>
      <c r="H46" s="23">
        <f>E46+F46/G46</f>
        <v>921655000000.25793</v>
      </c>
      <c r="N46" s="15">
        <v>350</v>
      </c>
      <c r="O46" s="15">
        <v>2633300000</v>
      </c>
      <c r="P46" s="15">
        <f t="shared" si="2"/>
        <v>921655000000</v>
      </c>
      <c r="Q46" s="15">
        <v>26757516</v>
      </c>
      <c r="R46" s="15">
        <v>103761267</v>
      </c>
      <c r="S46" s="15">
        <f t="shared" si="3"/>
        <v>8882.7149490763259</v>
      </c>
    </row>
    <row r="47" spans="1:19" x14ac:dyDescent="0.3">
      <c r="A47" s="36"/>
      <c r="B47" s="3">
        <v>2021</v>
      </c>
      <c r="C47" s="23">
        <v>388</v>
      </c>
      <c r="D47" s="17">
        <v>2633300000</v>
      </c>
      <c r="E47" s="17">
        <f>C47*D47</f>
        <v>1021720400000</v>
      </c>
      <c r="F47" s="18">
        <v>22190861</v>
      </c>
      <c r="G47" s="23">
        <v>99256380</v>
      </c>
      <c r="H47" s="23">
        <f>E47+F47/G47</f>
        <v>1021720400000.2235</v>
      </c>
      <c r="N47" s="15">
        <v>388</v>
      </c>
      <c r="O47" s="15">
        <v>263300000</v>
      </c>
      <c r="P47" s="15">
        <f t="shared" si="2"/>
        <v>102160400000</v>
      </c>
      <c r="Q47" s="15">
        <v>22190861</v>
      </c>
      <c r="R47" s="15">
        <v>99256380</v>
      </c>
      <c r="S47" s="15">
        <f t="shared" si="3"/>
        <v>1029.481337733655</v>
      </c>
    </row>
  </sheetData>
  <mergeCells count="17">
    <mergeCell ref="A18:A20"/>
    <mergeCell ref="J4:L4"/>
    <mergeCell ref="A1:H1"/>
    <mergeCell ref="A2:H2"/>
    <mergeCell ref="A42:A44"/>
    <mergeCell ref="A21:A23"/>
    <mergeCell ref="A5:A8"/>
    <mergeCell ref="A9:A11"/>
    <mergeCell ref="A12:A14"/>
    <mergeCell ref="A15:A17"/>
    <mergeCell ref="A45:A47"/>
    <mergeCell ref="A24:A26"/>
    <mergeCell ref="A27:A29"/>
    <mergeCell ref="A30:A32"/>
    <mergeCell ref="A33:A35"/>
    <mergeCell ref="A36:A38"/>
    <mergeCell ref="A39:A41"/>
  </mergeCells>
  <pageMargins left="0.7" right="0.7" top="0.75" bottom="0.75" header="0.3" footer="0.3"/>
  <pageSetup scale="4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7"/>
  <sheetViews>
    <sheetView view="pageBreakPreview" zoomScale="80" zoomScaleNormal="52" zoomScaleSheetLayoutView="80" workbookViewId="0">
      <selection activeCell="E29" sqref="E29"/>
    </sheetView>
  </sheetViews>
  <sheetFormatPr defaultRowHeight="14.4" x14ac:dyDescent="0.3"/>
  <cols>
    <col min="1" max="1" width="23.77734375" bestFit="1" customWidth="1"/>
    <col min="3" max="3" width="18.5546875" style="19" bestFit="1" customWidth="1"/>
    <col min="4" max="4" width="22.77734375" bestFit="1" customWidth="1"/>
    <col min="5" max="5" width="23.77734375" bestFit="1" customWidth="1"/>
  </cols>
  <sheetData>
    <row r="1" spans="1:12" x14ac:dyDescent="0.3">
      <c r="A1" s="45" t="s">
        <v>151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2" x14ac:dyDescent="0.3">
      <c r="A2" s="45" t="s">
        <v>144</v>
      </c>
      <c r="B2" s="45"/>
      <c r="C2" s="45"/>
      <c r="D2" s="45"/>
      <c r="E2" s="45"/>
      <c r="F2" s="45"/>
      <c r="G2" s="45"/>
      <c r="H2" s="45"/>
      <c r="I2" s="45"/>
      <c r="J2" s="45"/>
      <c r="K2" s="51"/>
    </row>
    <row r="4" spans="1:12" x14ac:dyDescent="0.3">
      <c r="A4" s="11" t="s">
        <v>137</v>
      </c>
      <c r="B4" s="11" t="s">
        <v>130</v>
      </c>
      <c r="C4" s="16" t="s">
        <v>147</v>
      </c>
      <c r="D4" s="11" t="s">
        <v>148</v>
      </c>
      <c r="E4" s="11" t="s">
        <v>149</v>
      </c>
      <c r="F4" s="11"/>
      <c r="G4" s="31" t="s">
        <v>134</v>
      </c>
      <c r="H4" s="4"/>
      <c r="I4" s="4"/>
      <c r="J4" s="4"/>
      <c r="K4" s="4"/>
      <c r="L4" s="5"/>
    </row>
    <row r="5" spans="1:12" x14ac:dyDescent="0.3">
      <c r="A5" s="36" t="s">
        <v>0</v>
      </c>
      <c r="B5" s="3">
        <v>2019</v>
      </c>
      <c r="C5" s="17">
        <v>917283</v>
      </c>
      <c r="D5" s="12">
        <v>659103</v>
      </c>
      <c r="E5" s="4">
        <f>C5/D5</f>
        <v>1.3917141933810042</v>
      </c>
      <c r="F5" s="4"/>
      <c r="G5" s="4" t="s">
        <v>150</v>
      </c>
      <c r="H5" s="4"/>
      <c r="I5" s="4"/>
      <c r="J5" s="4"/>
      <c r="K5" s="4"/>
      <c r="L5" s="5"/>
    </row>
    <row r="6" spans="1:12" x14ac:dyDescent="0.3">
      <c r="A6" s="36"/>
      <c r="B6" s="3">
        <v>2020</v>
      </c>
      <c r="C6" s="17">
        <v>736431</v>
      </c>
      <c r="D6" s="12">
        <v>222165</v>
      </c>
      <c r="E6" s="4">
        <f>C6/D6</f>
        <v>3.3147930592127475</v>
      </c>
      <c r="F6" s="4"/>
      <c r="G6" s="4"/>
      <c r="H6" s="4"/>
      <c r="I6" s="4"/>
      <c r="J6" s="4"/>
      <c r="K6" s="4"/>
      <c r="L6" s="5"/>
    </row>
    <row r="7" spans="1:12" x14ac:dyDescent="0.3">
      <c r="A7" s="36"/>
      <c r="B7" s="3">
        <v>2021</v>
      </c>
      <c r="C7" s="17">
        <v>1436332</v>
      </c>
      <c r="D7" s="12">
        <v>1486251</v>
      </c>
      <c r="E7" s="4">
        <f>C7/D7</f>
        <v>0.9664128064505928</v>
      </c>
      <c r="F7" s="4"/>
      <c r="G7" s="4"/>
      <c r="H7" s="4"/>
      <c r="I7" s="4"/>
      <c r="J7" s="4"/>
      <c r="K7" s="4"/>
      <c r="L7" s="5"/>
    </row>
    <row r="8" spans="1:12" hidden="1" x14ac:dyDescent="0.3">
      <c r="A8" s="36"/>
      <c r="B8" s="3">
        <v>2021</v>
      </c>
      <c r="C8" s="17"/>
      <c r="D8" s="4"/>
      <c r="E8" s="4"/>
      <c r="F8" s="4"/>
      <c r="G8" s="4"/>
      <c r="H8" s="4"/>
      <c r="I8" s="4"/>
      <c r="J8" s="4"/>
      <c r="K8" s="4"/>
      <c r="L8" s="5"/>
    </row>
    <row r="9" spans="1:12" x14ac:dyDescent="0.3">
      <c r="A9" s="36" t="s">
        <v>1</v>
      </c>
      <c r="B9" s="3">
        <v>2019</v>
      </c>
      <c r="C9" s="17">
        <v>7611727</v>
      </c>
      <c r="D9" s="12">
        <v>36311285</v>
      </c>
      <c r="E9" s="4">
        <f t="shared" ref="E9:E43" si="0">C9/D9</f>
        <v>0.20962428071603634</v>
      </c>
      <c r="F9" s="4"/>
      <c r="G9" s="4"/>
      <c r="H9" s="4"/>
      <c r="I9" s="4"/>
      <c r="J9" s="4"/>
      <c r="K9" s="4"/>
      <c r="L9" s="5"/>
    </row>
    <row r="10" spans="1:12" x14ac:dyDescent="0.3">
      <c r="A10" s="36"/>
      <c r="B10" s="3">
        <v>2020</v>
      </c>
      <c r="C10" s="17">
        <v>20689363</v>
      </c>
      <c r="D10" s="12">
        <v>35334706</v>
      </c>
      <c r="E10" s="4">
        <f t="shared" si="0"/>
        <v>0.5855252623299031</v>
      </c>
      <c r="F10" s="4"/>
      <c r="G10" s="4"/>
      <c r="H10" s="4"/>
      <c r="I10" s="4"/>
      <c r="J10" s="4"/>
      <c r="K10" s="4"/>
      <c r="L10" s="5"/>
    </row>
    <row r="11" spans="1:12" x14ac:dyDescent="0.3">
      <c r="A11" s="36"/>
      <c r="B11" s="3">
        <v>2021</v>
      </c>
      <c r="C11" s="17">
        <v>14781158</v>
      </c>
      <c r="D11" s="12">
        <v>28642061</v>
      </c>
      <c r="E11" s="4">
        <f t="shared" si="0"/>
        <v>0.51606474827352677</v>
      </c>
      <c r="F11" s="4"/>
      <c r="G11" s="4"/>
      <c r="H11" s="4"/>
      <c r="I11" s="4"/>
      <c r="J11" s="4"/>
      <c r="K11" s="4"/>
      <c r="L11" s="5"/>
    </row>
    <row r="12" spans="1:12" x14ac:dyDescent="0.3">
      <c r="A12" s="36" t="s">
        <v>2</v>
      </c>
      <c r="B12" s="3">
        <v>2019</v>
      </c>
      <c r="C12" s="17">
        <v>2767650</v>
      </c>
      <c r="D12" s="12">
        <v>1229633</v>
      </c>
      <c r="E12" s="4">
        <f t="shared" si="0"/>
        <v>2.2507935294514705</v>
      </c>
      <c r="F12" s="4"/>
      <c r="G12" s="4"/>
      <c r="H12" s="4"/>
      <c r="I12" s="4"/>
      <c r="J12" s="4"/>
      <c r="K12" s="4"/>
      <c r="L12" s="5"/>
    </row>
    <row r="13" spans="1:12" x14ac:dyDescent="0.3">
      <c r="A13" s="36"/>
      <c r="B13" s="3">
        <v>2020</v>
      </c>
      <c r="C13" s="17">
        <v>3703940</v>
      </c>
      <c r="D13" s="12">
        <v>13841141</v>
      </c>
      <c r="E13" s="4">
        <f t="shared" si="0"/>
        <v>0.26760366070976371</v>
      </c>
      <c r="F13" s="4"/>
      <c r="G13" s="4"/>
      <c r="H13" s="4"/>
      <c r="I13" s="4"/>
      <c r="J13" s="4"/>
      <c r="K13" s="4"/>
      <c r="L13" s="5"/>
    </row>
    <row r="14" spans="1:12" x14ac:dyDescent="0.3">
      <c r="A14" s="36"/>
      <c r="B14" s="3">
        <v>2021</v>
      </c>
      <c r="C14" s="17">
        <v>3298253</v>
      </c>
      <c r="D14" s="12">
        <v>121292274</v>
      </c>
      <c r="E14" s="4">
        <f t="shared" si="0"/>
        <v>2.7192605853856775E-2</v>
      </c>
      <c r="F14" s="4"/>
      <c r="G14" s="4"/>
      <c r="H14" s="4"/>
      <c r="I14" s="4"/>
      <c r="J14" s="4"/>
      <c r="K14" s="4"/>
      <c r="L14" s="5"/>
    </row>
    <row r="15" spans="1:12" x14ac:dyDescent="0.3">
      <c r="A15" s="36" t="s">
        <v>3</v>
      </c>
      <c r="B15" s="3">
        <v>2019</v>
      </c>
      <c r="C15" s="17">
        <v>35534352</v>
      </c>
      <c r="D15" s="12">
        <v>41316129</v>
      </c>
      <c r="E15" s="4">
        <f t="shared" si="0"/>
        <v>0.86006005064027169</v>
      </c>
      <c r="F15" s="4"/>
      <c r="G15" s="4"/>
      <c r="H15" s="4"/>
      <c r="I15" s="4"/>
      <c r="J15" s="4"/>
      <c r="K15" s="4"/>
      <c r="L15" s="5"/>
    </row>
    <row r="16" spans="1:12" x14ac:dyDescent="0.3">
      <c r="A16" s="36"/>
      <c r="B16" s="3">
        <v>2020</v>
      </c>
      <c r="C16" s="17">
        <v>37581986</v>
      </c>
      <c r="D16" s="12">
        <v>40839013</v>
      </c>
      <c r="E16" s="4">
        <f t="shared" si="0"/>
        <v>0.92024716660023098</v>
      </c>
      <c r="F16" s="4"/>
      <c r="G16" s="4"/>
      <c r="H16" s="4"/>
      <c r="I16" s="4"/>
      <c r="J16" s="4"/>
      <c r="K16" s="4"/>
      <c r="L16" s="5"/>
    </row>
    <row r="17" spans="1:12" x14ac:dyDescent="0.3">
      <c r="A17" s="36"/>
      <c r="B17" s="3">
        <v>2021</v>
      </c>
      <c r="C17" s="17">
        <v>237308108</v>
      </c>
      <c r="D17" s="12">
        <v>264208458</v>
      </c>
      <c r="E17" s="4">
        <f t="shared" si="0"/>
        <v>0.89818512925880667</v>
      </c>
      <c r="F17" s="4"/>
      <c r="G17" s="4"/>
      <c r="H17" s="4"/>
      <c r="I17" s="4"/>
      <c r="J17" s="4"/>
      <c r="K17" s="4"/>
      <c r="L17" s="5"/>
    </row>
    <row r="18" spans="1:12" x14ac:dyDescent="0.3">
      <c r="A18" s="36" t="s">
        <v>4</v>
      </c>
      <c r="B18" s="3">
        <v>2019</v>
      </c>
      <c r="C18" s="17">
        <v>49476670</v>
      </c>
      <c r="D18" s="12">
        <v>311625370</v>
      </c>
      <c r="E18" s="4">
        <f t="shared" si="0"/>
        <v>0.15876971120804445</v>
      </c>
      <c r="F18" s="4"/>
      <c r="G18" s="4"/>
      <c r="H18" s="4"/>
      <c r="I18" s="4"/>
      <c r="J18" s="4"/>
      <c r="K18" s="4"/>
      <c r="L18" s="5"/>
    </row>
    <row r="19" spans="1:12" x14ac:dyDescent="0.3">
      <c r="A19" s="36"/>
      <c r="B19" s="3">
        <v>2020</v>
      </c>
      <c r="C19" s="17">
        <v>360975001</v>
      </c>
      <c r="D19" s="12">
        <v>426635647</v>
      </c>
      <c r="E19" s="4">
        <f t="shared" si="0"/>
        <v>0.84609667180482928</v>
      </c>
      <c r="F19" s="4"/>
      <c r="G19" s="4"/>
      <c r="H19" s="4"/>
      <c r="I19" s="4"/>
      <c r="J19" s="4"/>
      <c r="K19" s="4"/>
      <c r="L19" s="5"/>
    </row>
    <row r="20" spans="1:12" x14ac:dyDescent="0.3">
      <c r="A20" s="36"/>
      <c r="B20" s="3">
        <v>2021</v>
      </c>
      <c r="C20" s="17">
        <v>1510090932</v>
      </c>
      <c r="D20" s="12">
        <v>1627573741</v>
      </c>
      <c r="E20" s="4">
        <f t="shared" si="0"/>
        <v>0.92781721279933083</v>
      </c>
      <c r="F20" s="4"/>
      <c r="G20" s="4"/>
      <c r="H20" s="4"/>
      <c r="I20" s="4"/>
      <c r="J20" s="4"/>
      <c r="K20" s="4"/>
      <c r="L20" s="5"/>
    </row>
    <row r="21" spans="1:12" x14ac:dyDescent="0.3">
      <c r="A21" s="36" t="s">
        <v>5</v>
      </c>
      <c r="B21" s="3">
        <v>2019</v>
      </c>
      <c r="C21" s="17">
        <v>16511756359</v>
      </c>
      <c r="D21" s="12">
        <v>11760253041</v>
      </c>
      <c r="E21" s="4">
        <f t="shared" si="0"/>
        <v>1.404030704223348</v>
      </c>
      <c r="F21" s="4"/>
      <c r="G21" s="4"/>
      <c r="H21" s="4"/>
      <c r="I21" s="4"/>
      <c r="J21" s="4"/>
      <c r="K21" s="4"/>
      <c r="L21" s="5"/>
    </row>
    <row r="22" spans="1:12" x14ac:dyDescent="0.3">
      <c r="A22" s="36"/>
      <c r="B22" s="3">
        <v>2020</v>
      </c>
      <c r="C22" s="17">
        <v>5617112639</v>
      </c>
      <c r="D22" s="12">
        <v>4106440713</v>
      </c>
      <c r="E22" s="4">
        <f t="shared" si="0"/>
        <v>1.3678786646590506</v>
      </c>
      <c r="F22" s="4"/>
      <c r="G22" s="4"/>
      <c r="H22" s="4"/>
      <c r="I22" s="4"/>
      <c r="J22" s="4"/>
      <c r="K22" s="4"/>
      <c r="L22" s="5"/>
    </row>
    <row r="23" spans="1:12" x14ac:dyDescent="0.3">
      <c r="A23" s="36"/>
      <c r="B23" s="3">
        <v>2021</v>
      </c>
      <c r="C23" s="17">
        <v>2692267935</v>
      </c>
      <c r="D23" s="12">
        <v>4438038016</v>
      </c>
      <c r="E23" s="4">
        <f t="shared" si="0"/>
        <v>0.60663471680365166</v>
      </c>
      <c r="F23" s="4"/>
      <c r="G23" s="4"/>
      <c r="H23" s="4"/>
      <c r="I23" s="4"/>
      <c r="J23" s="4"/>
      <c r="K23" s="4"/>
      <c r="L23" s="5"/>
    </row>
    <row r="24" spans="1:12" x14ac:dyDescent="0.3">
      <c r="A24" s="36" t="s">
        <v>6</v>
      </c>
      <c r="B24" s="3">
        <v>2019</v>
      </c>
      <c r="C24" s="17">
        <v>105413246</v>
      </c>
      <c r="D24" s="12">
        <v>20624362</v>
      </c>
      <c r="E24" s="4">
        <f t="shared" si="0"/>
        <v>5.1111033640701224</v>
      </c>
      <c r="F24" s="4"/>
      <c r="G24" s="4"/>
      <c r="H24" s="4"/>
      <c r="I24" s="4"/>
      <c r="J24" s="4"/>
      <c r="K24" s="4"/>
      <c r="L24" s="5"/>
    </row>
    <row r="25" spans="1:12" x14ac:dyDescent="0.3">
      <c r="A25" s="36"/>
      <c r="B25" s="3">
        <v>2020</v>
      </c>
      <c r="C25" s="17">
        <v>2991628</v>
      </c>
      <c r="D25" s="12">
        <v>73515330</v>
      </c>
      <c r="E25" s="4">
        <f t="shared" si="0"/>
        <v>4.0693934176722055E-2</v>
      </c>
      <c r="F25" s="4"/>
      <c r="G25" s="4"/>
      <c r="H25" s="4"/>
      <c r="I25" s="4"/>
      <c r="J25" s="4"/>
      <c r="K25" s="4"/>
      <c r="L25" s="5"/>
    </row>
    <row r="26" spans="1:12" x14ac:dyDescent="0.3">
      <c r="A26" s="36"/>
      <c r="B26" s="3">
        <v>2021</v>
      </c>
      <c r="C26" s="17">
        <v>106020790</v>
      </c>
      <c r="D26" s="12">
        <v>381908923</v>
      </c>
      <c r="E26" s="4">
        <f t="shared" si="0"/>
        <v>0.27760752267105315</v>
      </c>
      <c r="F26" s="4"/>
      <c r="G26" s="4"/>
      <c r="H26" s="4"/>
      <c r="I26" s="4"/>
      <c r="J26" s="4"/>
      <c r="K26" s="4"/>
      <c r="L26" s="5"/>
    </row>
    <row r="27" spans="1:12" x14ac:dyDescent="0.3">
      <c r="A27" s="36" t="s">
        <v>7</v>
      </c>
      <c r="B27" s="3">
        <v>2019</v>
      </c>
      <c r="C27" s="17">
        <v>23601826</v>
      </c>
      <c r="D27" s="12">
        <v>25627895</v>
      </c>
      <c r="E27" s="4">
        <f t="shared" si="0"/>
        <v>0.92094282421556672</v>
      </c>
      <c r="F27" s="4"/>
      <c r="G27" s="4"/>
      <c r="H27" s="4"/>
      <c r="I27" s="4"/>
      <c r="J27" s="4"/>
      <c r="K27" s="4"/>
      <c r="L27" s="5"/>
    </row>
    <row r="28" spans="1:12" x14ac:dyDescent="0.3">
      <c r="A28" s="36"/>
      <c r="B28" s="3">
        <v>2020</v>
      </c>
      <c r="C28" s="17">
        <v>47744648</v>
      </c>
      <c r="D28" s="12">
        <v>10936520</v>
      </c>
      <c r="E28" s="4">
        <f t="shared" si="0"/>
        <v>4.3656161192042804</v>
      </c>
      <c r="F28" s="4"/>
      <c r="G28" s="4"/>
      <c r="H28" s="4"/>
      <c r="I28" s="4"/>
      <c r="J28" s="4"/>
      <c r="K28" s="4"/>
      <c r="L28" s="5"/>
    </row>
    <row r="29" spans="1:12" x14ac:dyDescent="0.3">
      <c r="A29" s="36"/>
      <c r="B29" s="3">
        <v>2021</v>
      </c>
      <c r="C29" s="17">
        <v>129509953</v>
      </c>
      <c r="D29" s="12">
        <v>116963811</v>
      </c>
      <c r="E29" s="4">
        <f t="shared" si="0"/>
        <v>1.107265160845349</v>
      </c>
      <c r="F29" s="4"/>
      <c r="G29" s="4"/>
      <c r="H29" s="4"/>
      <c r="I29" s="4"/>
      <c r="J29" s="4"/>
      <c r="K29" s="4"/>
      <c r="L29" s="5"/>
    </row>
    <row r="30" spans="1:12" x14ac:dyDescent="0.3">
      <c r="A30" s="36" t="s">
        <v>8</v>
      </c>
      <c r="B30" s="3">
        <v>2019</v>
      </c>
      <c r="C30" s="17">
        <v>51860700</v>
      </c>
      <c r="D30" s="12">
        <v>48438664</v>
      </c>
      <c r="E30" s="4">
        <f t="shared" si="0"/>
        <v>1.07064678745062</v>
      </c>
      <c r="F30" s="4"/>
      <c r="G30" s="4"/>
      <c r="H30" s="4"/>
      <c r="I30" s="4"/>
      <c r="J30" s="4"/>
      <c r="K30" s="4"/>
      <c r="L30" s="5"/>
    </row>
    <row r="31" spans="1:12" x14ac:dyDescent="0.3">
      <c r="A31" s="36"/>
      <c r="B31" s="3">
        <v>2020</v>
      </c>
      <c r="C31" s="17">
        <v>44616153</v>
      </c>
      <c r="D31" s="12">
        <v>37373592</v>
      </c>
      <c r="E31" s="4">
        <f t="shared" si="0"/>
        <v>1.1937881967566832</v>
      </c>
      <c r="F31" s="4"/>
      <c r="G31" s="4"/>
      <c r="H31" s="4"/>
      <c r="I31" s="4"/>
      <c r="J31" s="4"/>
      <c r="K31" s="4"/>
      <c r="L31" s="5"/>
    </row>
    <row r="32" spans="1:12" x14ac:dyDescent="0.3">
      <c r="A32" s="36"/>
      <c r="B32" s="3">
        <v>2021</v>
      </c>
      <c r="C32" s="17">
        <v>107270943</v>
      </c>
      <c r="D32" s="12">
        <v>128896809</v>
      </c>
      <c r="E32" s="4">
        <f t="shared" si="0"/>
        <v>0.8322234183469972</v>
      </c>
      <c r="F32" s="4"/>
      <c r="G32" s="4"/>
      <c r="H32" s="4"/>
      <c r="I32" s="4"/>
      <c r="J32" s="4"/>
      <c r="K32" s="4"/>
      <c r="L32" s="5"/>
    </row>
    <row r="33" spans="1:12" x14ac:dyDescent="0.3">
      <c r="A33" s="36" t="s">
        <v>9</v>
      </c>
      <c r="B33" s="3">
        <v>2019</v>
      </c>
      <c r="C33" s="17">
        <v>123356721</v>
      </c>
      <c r="D33" s="12">
        <v>108471334</v>
      </c>
      <c r="E33" s="4">
        <f t="shared" si="0"/>
        <v>1.137228763131096</v>
      </c>
      <c r="F33" s="4"/>
      <c r="G33" s="4"/>
      <c r="H33" s="4"/>
      <c r="I33" s="4"/>
      <c r="J33" s="4"/>
      <c r="K33" s="4"/>
      <c r="L33" s="5"/>
    </row>
    <row r="34" spans="1:12" x14ac:dyDescent="0.3">
      <c r="A34" s="36"/>
      <c r="B34" s="3">
        <v>2020</v>
      </c>
      <c r="C34" s="17">
        <v>119967225</v>
      </c>
      <c r="D34" s="12">
        <v>56204449</v>
      </c>
      <c r="E34" s="4">
        <f t="shared" si="0"/>
        <v>2.1344791584025669</v>
      </c>
      <c r="F34" s="4"/>
      <c r="G34" s="4"/>
      <c r="H34" s="4"/>
      <c r="I34" s="4"/>
      <c r="J34" s="4"/>
      <c r="K34" s="4"/>
      <c r="L34" s="5"/>
    </row>
    <row r="35" spans="1:12" x14ac:dyDescent="0.3">
      <c r="A35" s="36"/>
      <c r="B35" s="3">
        <v>2021</v>
      </c>
      <c r="C35" s="17">
        <v>132884413</v>
      </c>
      <c r="D35" s="12">
        <v>56718350</v>
      </c>
      <c r="E35" s="4">
        <f t="shared" si="0"/>
        <v>2.3428822065522006</v>
      </c>
      <c r="F35" s="4"/>
      <c r="G35" s="4"/>
      <c r="H35" s="4"/>
      <c r="I35" s="4"/>
      <c r="J35" s="4"/>
      <c r="K35" s="4"/>
      <c r="L35" s="5"/>
    </row>
    <row r="36" spans="1:12" x14ac:dyDescent="0.3">
      <c r="A36" s="36" t="s">
        <v>10</v>
      </c>
      <c r="B36" s="3">
        <v>2019</v>
      </c>
      <c r="C36" s="17">
        <v>4032521</v>
      </c>
      <c r="D36" s="12">
        <v>271042</v>
      </c>
      <c r="E36" s="4">
        <f t="shared" si="0"/>
        <v>14.877845499959417</v>
      </c>
      <c r="F36" s="4"/>
      <c r="G36" s="4"/>
      <c r="H36" s="4"/>
      <c r="I36" s="4"/>
      <c r="J36" s="4"/>
      <c r="K36" s="4"/>
      <c r="L36" s="5"/>
    </row>
    <row r="37" spans="1:12" x14ac:dyDescent="0.3">
      <c r="A37" s="36"/>
      <c r="B37" s="3">
        <v>2020</v>
      </c>
      <c r="C37" s="17">
        <v>2094175</v>
      </c>
      <c r="D37" s="17">
        <v>17182</v>
      </c>
      <c r="E37" s="4">
        <f t="shared" si="0"/>
        <v>121.88191130252589</v>
      </c>
      <c r="F37" s="4"/>
      <c r="G37" s="4"/>
      <c r="H37" s="4"/>
      <c r="I37" s="4"/>
      <c r="J37" s="4"/>
      <c r="K37" s="4"/>
      <c r="L37" s="5"/>
    </row>
    <row r="38" spans="1:12" x14ac:dyDescent="0.3">
      <c r="A38" s="36"/>
      <c r="B38" s="3">
        <v>2021</v>
      </c>
      <c r="C38" s="17">
        <v>4474423</v>
      </c>
      <c r="D38" s="17">
        <v>35928</v>
      </c>
      <c r="E38" s="4">
        <f t="shared" si="0"/>
        <v>124.53860498775329</v>
      </c>
      <c r="F38" s="4"/>
      <c r="G38" s="4"/>
      <c r="H38" s="4"/>
      <c r="I38" s="4"/>
      <c r="J38" s="4"/>
      <c r="K38" s="4"/>
      <c r="L38" s="5"/>
    </row>
    <row r="39" spans="1:12" x14ac:dyDescent="0.3">
      <c r="A39" s="36" t="s">
        <v>11</v>
      </c>
      <c r="B39" s="3">
        <v>2019</v>
      </c>
      <c r="C39" s="17">
        <v>12417076</v>
      </c>
      <c r="D39" s="12">
        <v>7957075</v>
      </c>
      <c r="E39" s="4">
        <f t="shared" si="0"/>
        <v>1.5605075985836503</v>
      </c>
      <c r="F39" s="4"/>
      <c r="G39" s="4"/>
      <c r="H39" s="4"/>
      <c r="I39" s="4"/>
      <c r="J39" s="4"/>
      <c r="K39" s="4"/>
      <c r="L39" s="5"/>
    </row>
    <row r="40" spans="1:12" x14ac:dyDescent="0.3">
      <c r="A40" s="36"/>
      <c r="B40" s="3">
        <v>2020</v>
      </c>
      <c r="C40" s="17">
        <v>29867150</v>
      </c>
      <c r="D40" s="12">
        <v>5789667</v>
      </c>
      <c r="E40" s="4">
        <f t="shared" si="0"/>
        <v>5.1586991099833552</v>
      </c>
      <c r="F40" s="4"/>
      <c r="G40" s="4"/>
      <c r="H40" s="4"/>
      <c r="I40" s="4"/>
      <c r="J40" s="4"/>
      <c r="K40" s="4"/>
      <c r="L40" s="5"/>
    </row>
    <row r="41" spans="1:12" x14ac:dyDescent="0.3">
      <c r="A41" s="36"/>
      <c r="B41" s="3">
        <v>2021</v>
      </c>
      <c r="C41" s="17">
        <v>4188868</v>
      </c>
      <c r="D41" s="12">
        <v>9147154</v>
      </c>
      <c r="E41" s="4">
        <f t="shared" si="0"/>
        <v>0.45794221896777948</v>
      </c>
      <c r="F41" s="4"/>
      <c r="G41" s="4"/>
      <c r="H41" s="4"/>
      <c r="I41" s="4"/>
      <c r="J41" s="4"/>
      <c r="K41" s="4"/>
      <c r="L41" s="5"/>
    </row>
    <row r="42" spans="1:12" x14ac:dyDescent="0.3">
      <c r="A42" s="36" t="s">
        <v>12</v>
      </c>
      <c r="B42" s="3">
        <v>2019</v>
      </c>
      <c r="C42" s="17">
        <v>127099479</v>
      </c>
      <c r="D42" s="12">
        <v>62869168</v>
      </c>
      <c r="E42" s="4">
        <f t="shared" si="0"/>
        <v>2.02165040580782</v>
      </c>
      <c r="F42" s="4"/>
      <c r="G42" s="4"/>
      <c r="H42" s="4"/>
      <c r="I42" s="4"/>
      <c r="J42" s="4"/>
      <c r="K42" s="4"/>
      <c r="L42" s="5"/>
    </row>
    <row r="43" spans="1:12" x14ac:dyDescent="0.3">
      <c r="A43" s="36"/>
      <c r="B43" s="3">
        <v>2020</v>
      </c>
      <c r="C43" s="17">
        <v>111920343</v>
      </c>
      <c r="D43" s="12">
        <v>42082914</v>
      </c>
      <c r="E43" s="4">
        <f t="shared" si="0"/>
        <v>2.6595197994131299</v>
      </c>
      <c r="F43" s="4"/>
      <c r="G43" s="4"/>
      <c r="H43" s="4"/>
      <c r="I43" s="4"/>
      <c r="J43" s="4"/>
      <c r="K43" s="4"/>
      <c r="L43" s="5"/>
    </row>
    <row r="44" spans="1:12" x14ac:dyDescent="0.3">
      <c r="A44" s="36"/>
      <c r="B44" s="3">
        <v>2021</v>
      </c>
      <c r="C44" s="17"/>
      <c r="D44" s="4"/>
      <c r="E44" s="4"/>
      <c r="F44" s="4"/>
      <c r="G44" s="4"/>
      <c r="H44" s="4"/>
      <c r="I44" s="4"/>
      <c r="J44" s="4"/>
      <c r="K44" s="4"/>
      <c r="L44" s="5"/>
    </row>
    <row r="45" spans="1:12" x14ac:dyDescent="0.3">
      <c r="A45" s="36" t="s">
        <v>13</v>
      </c>
      <c r="B45" s="3">
        <v>2019</v>
      </c>
      <c r="C45" s="17">
        <v>17596308</v>
      </c>
      <c r="D45" s="12">
        <v>8811513</v>
      </c>
      <c r="E45" s="4">
        <f>C45/D45</f>
        <v>1.9969678306097942</v>
      </c>
      <c r="F45" s="4"/>
      <c r="G45" s="4"/>
      <c r="H45" s="4"/>
      <c r="I45" s="4"/>
      <c r="J45" s="4"/>
      <c r="K45" s="4"/>
      <c r="L45" s="5"/>
    </row>
    <row r="46" spans="1:12" x14ac:dyDescent="0.3">
      <c r="A46" s="36"/>
      <c r="B46" s="3">
        <v>2020</v>
      </c>
      <c r="C46" s="17">
        <v>12780562</v>
      </c>
      <c r="D46" s="12">
        <v>2634537</v>
      </c>
      <c r="E46" s="4">
        <f>C46/D46</f>
        <v>4.8511605644559177</v>
      </c>
      <c r="F46" s="4"/>
      <c r="G46" s="4"/>
      <c r="H46" s="4"/>
      <c r="I46" s="4"/>
      <c r="J46" s="4"/>
      <c r="K46" s="4"/>
      <c r="L46" s="5"/>
    </row>
    <row r="47" spans="1:12" x14ac:dyDescent="0.3">
      <c r="A47" s="36"/>
      <c r="B47" s="3">
        <v>2021</v>
      </c>
      <c r="C47" s="17">
        <v>16739952</v>
      </c>
      <c r="D47" s="12">
        <v>4238677</v>
      </c>
      <c r="E47" s="4">
        <f>C47/D47</f>
        <v>3.9493341908336022</v>
      </c>
      <c r="F47" s="4"/>
      <c r="G47" s="4"/>
      <c r="H47" s="4"/>
      <c r="I47" s="4"/>
      <c r="J47" s="4"/>
      <c r="K47" s="4"/>
      <c r="L47" s="5"/>
    </row>
  </sheetData>
  <mergeCells count="16">
    <mergeCell ref="A2:K2"/>
    <mergeCell ref="A1:K1"/>
    <mergeCell ref="A21:A23"/>
    <mergeCell ref="A5:A8"/>
    <mergeCell ref="A9:A11"/>
    <mergeCell ref="A12:A14"/>
    <mergeCell ref="A15:A17"/>
    <mergeCell ref="A18:A20"/>
    <mergeCell ref="A42:A44"/>
    <mergeCell ref="A45:A47"/>
    <mergeCell ref="A24:A26"/>
    <mergeCell ref="A27:A29"/>
    <mergeCell ref="A30:A32"/>
    <mergeCell ref="A33:A35"/>
    <mergeCell ref="A36:A38"/>
    <mergeCell ref="A39:A41"/>
  </mergeCells>
  <pageMargins left="0.7" right="0.7" top="0.75" bottom="0.75" header="0.3" footer="0.3"/>
  <pageSetup scale="4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Sheet1</vt:lpstr>
      <vt:lpstr>diolah</vt:lpstr>
      <vt:lpstr>Internet Financial Reporting</vt:lpstr>
      <vt:lpstr>Fair Value</vt:lpstr>
      <vt:lpstr>Kepemilikan manajerial</vt:lpstr>
      <vt:lpstr>nilai perusahaan</vt:lpstr>
      <vt:lpstr>Kualitas Laba</vt:lpstr>
      <vt:lpstr>'Internet Financial Reporting'!Print_Area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Win8</dc:creator>
  <cp:lastModifiedBy>ThinkPad</cp:lastModifiedBy>
  <cp:lastPrinted>2023-02-05T13:42:17Z</cp:lastPrinted>
  <dcterms:created xsi:type="dcterms:W3CDTF">2023-02-01T15:47:13Z</dcterms:created>
  <dcterms:modified xsi:type="dcterms:W3CDTF">2023-05-16T04:17:09Z</dcterms:modified>
</cp:coreProperties>
</file>