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ENOVO\Documents\File Nabil\"/>
    </mc:Choice>
  </mc:AlternateContent>
  <bookViews>
    <workbookView xWindow="240" yWindow="60" windowWidth="20115" windowHeight="8010" activeTab="1"/>
  </bookViews>
  <sheets>
    <sheet name="Sheet1" sheetId="1" r:id="rId1"/>
    <sheet name="p cchart" sheetId="2" r:id="rId2"/>
    <sheet name="Sheet3" sheetId="3" r:id="rId3"/>
  </sheets>
  <externalReferences>
    <externalReference r:id="rId4"/>
    <externalReference r:id="rId5"/>
  </externalReferences>
  <definedNames>
    <definedName name="_xlnm.Print_Area" localSheetId="0">Sheet1!$A$1:$O$54</definedName>
  </definedNames>
  <calcPr calcId="162913"/>
</workbook>
</file>

<file path=xl/calcChain.xml><?xml version="1.0" encoding="utf-8"?>
<calcChain xmlns="http://schemas.openxmlformats.org/spreadsheetml/2006/main">
  <c r="D3" i="2" l="1"/>
  <c r="I3" i="2" l="1"/>
  <c r="J3" i="2" s="1"/>
  <c r="K3" i="2" s="1"/>
  <c r="L3" i="2" s="1"/>
  <c r="G3" i="2" s="1"/>
  <c r="I5" i="2"/>
  <c r="I6" i="2"/>
  <c r="I7" i="2"/>
  <c r="I9" i="2"/>
  <c r="I10" i="2"/>
  <c r="I11" i="2"/>
  <c r="I13" i="2"/>
  <c r="I14" i="2"/>
  <c r="I15" i="2"/>
  <c r="I17" i="2"/>
  <c r="I18" i="2"/>
  <c r="I19" i="2"/>
  <c r="I21" i="2"/>
  <c r="I22" i="2"/>
  <c r="I23" i="2"/>
  <c r="I25" i="2"/>
  <c r="I26" i="2"/>
  <c r="I27" i="2"/>
  <c r="I29" i="2"/>
  <c r="I30" i="2"/>
  <c r="I31" i="2"/>
  <c r="I33" i="2"/>
  <c r="I34" i="2"/>
  <c r="I35" i="2"/>
  <c r="I37" i="2"/>
  <c r="I38" i="2"/>
  <c r="I39" i="2"/>
  <c r="I41" i="2"/>
  <c r="I42" i="2"/>
  <c r="I43" i="2"/>
  <c r="I45" i="2"/>
  <c r="I46" i="2"/>
  <c r="I47" i="2"/>
  <c r="I49" i="2"/>
  <c r="I50" i="2"/>
  <c r="I51" i="2"/>
  <c r="J51" i="2" s="1"/>
  <c r="K51" i="2" s="1"/>
  <c r="L51" i="2" s="1"/>
  <c r="D2" i="2"/>
  <c r="J50" i="2"/>
  <c r="K50" i="2" s="1"/>
  <c r="L50" i="2" s="1"/>
  <c r="G50" i="2" s="1"/>
  <c r="J49" i="2"/>
  <c r="E3" i="2"/>
  <c r="E4" i="2"/>
  <c r="I4" i="2" s="1"/>
  <c r="E5" i="2"/>
  <c r="E6" i="2"/>
  <c r="E7" i="2"/>
  <c r="E8" i="2"/>
  <c r="I8" i="2" s="1"/>
  <c r="E9" i="2"/>
  <c r="E10" i="2"/>
  <c r="E11" i="2"/>
  <c r="E12" i="2"/>
  <c r="I12" i="2" s="1"/>
  <c r="E13" i="2"/>
  <c r="E14" i="2"/>
  <c r="E15" i="2"/>
  <c r="E16" i="2"/>
  <c r="I16" i="2" s="1"/>
  <c r="E17" i="2"/>
  <c r="E18" i="2"/>
  <c r="E19" i="2"/>
  <c r="E20" i="2"/>
  <c r="I20" i="2" s="1"/>
  <c r="E21" i="2"/>
  <c r="E22" i="2"/>
  <c r="E23" i="2"/>
  <c r="E24" i="2"/>
  <c r="I24" i="2" s="1"/>
  <c r="E25" i="2"/>
  <c r="E26" i="2"/>
  <c r="E27" i="2"/>
  <c r="E28" i="2"/>
  <c r="I28" i="2" s="1"/>
  <c r="E29" i="2"/>
  <c r="E30" i="2"/>
  <c r="E31" i="2"/>
  <c r="E32" i="2"/>
  <c r="I32" i="2" s="1"/>
  <c r="E33" i="2"/>
  <c r="E34" i="2"/>
  <c r="E35" i="2"/>
  <c r="E36" i="2"/>
  <c r="I36" i="2" s="1"/>
  <c r="E37" i="2"/>
  <c r="E38" i="2"/>
  <c r="E39" i="2"/>
  <c r="E40" i="2"/>
  <c r="I40" i="2" s="1"/>
  <c r="E41" i="2"/>
  <c r="E42" i="2"/>
  <c r="E43" i="2"/>
  <c r="E44" i="2"/>
  <c r="I44" i="2" s="1"/>
  <c r="E45" i="2"/>
  <c r="E46" i="2"/>
  <c r="E47" i="2"/>
  <c r="E48" i="2"/>
  <c r="I48" i="2" s="1"/>
  <c r="E49" i="2"/>
  <c r="E50" i="2"/>
  <c r="E51" i="2"/>
  <c r="E2" i="2"/>
  <c r="I2" i="2" s="1"/>
  <c r="D50" i="2"/>
  <c r="D51" i="2"/>
  <c r="C52" i="2"/>
  <c r="B52" i="2"/>
  <c r="D52" i="2" s="1"/>
  <c r="D11" i="2"/>
  <c r="D27" i="2"/>
  <c r="D9" i="2"/>
  <c r="J9" i="2" s="1"/>
  <c r="K9" i="2" s="1"/>
  <c r="L9" i="2" s="1"/>
  <c r="F9" i="2" s="1"/>
  <c r="D25" i="2"/>
  <c r="J25" i="2" s="1"/>
  <c r="K25" i="2" s="1"/>
  <c r="L25" i="2" s="1"/>
  <c r="D45" i="2"/>
  <c r="D49" i="2"/>
  <c r="K49" i="2" s="1"/>
  <c r="L49" i="2" s="1"/>
  <c r="D41" i="2"/>
  <c r="J41" i="2" s="1"/>
  <c r="K41" i="2" s="1"/>
  <c r="L41" i="2" s="1"/>
  <c r="F41" i="2" s="1"/>
  <c r="D43" i="2"/>
  <c r="J43" i="2" s="1"/>
  <c r="K43" i="2" s="1"/>
  <c r="L43" i="2" s="1"/>
  <c r="D48" i="2"/>
  <c r="D47" i="2"/>
  <c r="D46" i="2"/>
  <c r="J46" i="2" s="1"/>
  <c r="K46" i="2" s="1"/>
  <c r="L46" i="2" s="1"/>
  <c r="F46" i="2" s="1"/>
  <c r="D44" i="2"/>
  <c r="D42" i="2"/>
  <c r="D40" i="2"/>
  <c r="D39" i="2"/>
  <c r="D38" i="2"/>
  <c r="J38" i="2" s="1"/>
  <c r="K38" i="2" s="1"/>
  <c r="L38" i="2" s="1"/>
  <c r="F38" i="2" s="1"/>
  <c r="D37" i="2"/>
  <c r="D36" i="2"/>
  <c r="D35" i="2"/>
  <c r="D34" i="2"/>
  <c r="J34" i="2" s="1"/>
  <c r="K34" i="2" s="1"/>
  <c r="L34" i="2" s="1"/>
  <c r="F34" i="2" s="1"/>
  <c r="D33" i="2"/>
  <c r="D32" i="2"/>
  <c r="D31" i="2"/>
  <c r="D30" i="2"/>
  <c r="J30" i="2" s="1"/>
  <c r="K30" i="2" s="1"/>
  <c r="L30" i="2" s="1"/>
  <c r="F30" i="2" s="1"/>
  <c r="D29" i="2"/>
  <c r="D28" i="2"/>
  <c r="D26" i="2"/>
  <c r="J26" i="2" s="1"/>
  <c r="K26" i="2" s="1"/>
  <c r="L26" i="2" s="1"/>
  <c r="F26" i="2" s="1"/>
  <c r="D24" i="2"/>
  <c r="D23" i="2"/>
  <c r="D22" i="2"/>
  <c r="J22" i="2" s="1"/>
  <c r="K22" i="2" s="1"/>
  <c r="L22" i="2" s="1"/>
  <c r="F22" i="2" s="1"/>
  <c r="D21" i="2"/>
  <c r="J21" i="2" s="1"/>
  <c r="K21" i="2" s="1"/>
  <c r="L21" i="2" s="1"/>
  <c r="F21" i="2" s="1"/>
  <c r="D20" i="2"/>
  <c r="D19" i="2"/>
  <c r="D18" i="2"/>
  <c r="J18" i="2" s="1"/>
  <c r="K18" i="2" s="1"/>
  <c r="L18" i="2" s="1"/>
  <c r="F18" i="2" s="1"/>
  <c r="D17" i="2"/>
  <c r="J17" i="2" s="1"/>
  <c r="K17" i="2" s="1"/>
  <c r="L17" i="2" s="1"/>
  <c r="F17" i="2" s="1"/>
  <c r="D16" i="2"/>
  <c r="D15" i="2"/>
  <c r="D14" i="2"/>
  <c r="J14" i="2" s="1"/>
  <c r="K14" i="2" s="1"/>
  <c r="L14" i="2" s="1"/>
  <c r="F14" i="2" s="1"/>
  <c r="D13" i="2"/>
  <c r="J13" i="2" s="1"/>
  <c r="K13" i="2" s="1"/>
  <c r="L13" i="2" s="1"/>
  <c r="F13" i="2" s="1"/>
  <c r="D12" i="2"/>
  <c r="D10" i="2"/>
  <c r="D8" i="2"/>
  <c r="D7" i="2"/>
  <c r="D6" i="2"/>
  <c r="J6" i="2" s="1"/>
  <c r="K6" i="2" s="1"/>
  <c r="L6" i="2" s="1"/>
  <c r="D5" i="2"/>
  <c r="J5" i="2" s="1"/>
  <c r="K5" i="2" s="1"/>
  <c r="L5" i="2" s="1"/>
  <c r="F5" i="2" s="1"/>
  <c r="D4" i="2"/>
  <c r="J2" i="2" l="1"/>
  <c r="K2" i="2" s="1"/>
  <c r="L2" i="2" s="1"/>
  <c r="J12" i="2"/>
  <c r="K12" i="2" s="1"/>
  <c r="L12" i="2" s="1"/>
  <c r="F12" i="2" s="1"/>
  <c r="J20" i="2"/>
  <c r="K20" i="2" s="1"/>
  <c r="L20" i="2" s="1"/>
  <c r="F20" i="2" s="1"/>
  <c r="J7" i="2"/>
  <c r="K7" i="2" s="1"/>
  <c r="L7" i="2" s="1"/>
  <c r="J31" i="2"/>
  <c r="K31" i="2" s="1"/>
  <c r="L31" i="2" s="1"/>
  <c r="J35" i="2"/>
  <c r="K35" i="2" s="1"/>
  <c r="L35" i="2" s="1"/>
  <c r="F35" i="2" s="1"/>
  <c r="J39" i="2"/>
  <c r="K39" i="2" s="1"/>
  <c r="L39" i="2" s="1"/>
  <c r="G39" i="2" s="1"/>
  <c r="J27" i="2"/>
  <c r="K27" i="2" s="1"/>
  <c r="L27" i="2" s="1"/>
  <c r="J16" i="2"/>
  <c r="K16" i="2" s="1"/>
  <c r="L16" i="2" s="1"/>
  <c r="F16" i="2" s="1"/>
  <c r="J24" i="2"/>
  <c r="K24" i="2" s="1"/>
  <c r="L24" i="2" s="1"/>
  <c r="F24" i="2" s="1"/>
  <c r="J44" i="2"/>
  <c r="K44" i="2" s="1"/>
  <c r="L44" i="2" s="1"/>
  <c r="F44" i="2" s="1"/>
  <c r="J4" i="2"/>
  <c r="K4" i="2" s="1"/>
  <c r="L4" i="2" s="1"/>
  <c r="F4" i="2" s="1"/>
  <c r="J8" i="2"/>
  <c r="K8" i="2" s="1"/>
  <c r="L8" i="2" s="1"/>
  <c r="F8" i="2" s="1"/>
  <c r="J28" i="2"/>
  <c r="K28" i="2" s="1"/>
  <c r="L28" i="2" s="1"/>
  <c r="F28" i="2" s="1"/>
  <c r="J32" i="2"/>
  <c r="K32" i="2" s="1"/>
  <c r="L32" i="2" s="1"/>
  <c r="F32" i="2" s="1"/>
  <c r="J36" i="2"/>
  <c r="K36" i="2" s="1"/>
  <c r="L36" i="2" s="1"/>
  <c r="F36" i="2" s="1"/>
  <c r="J40" i="2"/>
  <c r="K40" i="2" s="1"/>
  <c r="L40" i="2" s="1"/>
  <c r="F40" i="2" s="1"/>
  <c r="J47" i="2"/>
  <c r="K47" i="2" s="1"/>
  <c r="L47" i="2" s="1"/>
  <c r="J10" i="2"/>
  <c r="K10" i="2" s="1"/>
  <c r="L10" i="2" s="1"/>
  <c r="F10" i="2" s="1"/>
  <c r="J15" i="2"/>
  <c r="K15" i="2" s="1"/>
  <c r="L15" i="2" s="1"/>
  <c r="J19" i="2"/>
  <c r="K19" i="2" s="1"/>
  <c r="L19" i="2" s="1"/>
  <c r="J23" i="2"/>
  <c r="K23" i="2" s="1"/>
  <c r="L23" i="2" s="1"/>
  <c r="G23" i="2" s="1"/>
  <c r="J29" i="2"/>
  <c r="K29" i="2" s="1"/>
  <c r="L29" i="2" s="1"/>
  <c r="F29" i="2" s="1"/>
  <c r="J33" i="2"/>
  <c r="K33" i="2" s="1"/>
  <c r="L33" i="2" s="1"/>
  <c r="F33" i="2" s="1"/>
  <c r="J37" i="2"/>
  <c r="K37" i="2" s="1"/>
  <c r="L37" i="2" s="1"/>
  <c r="F37" i="2" s="1"/>
  <c r="J42" i="2"/>
  <c r="K42" i="2" s="1"/>
  <c r="L42" i="2" s="1"/>
  <c r="F42" i="2" s="1"/>
  <c r="J48" i="2"/>
  <c r="K48" i="2" s="1"/>
  <c r="L48" i="2" s="1"/>
  <c r="F48" i="2" s="1"/>
  <c r="J45" i="2"/>
  <c r="K45" i="2" s="1"/>
  <c r="L45" i="2" s="1"/>
  <c r="F45" i="2" s="1"/>
  <c r="J11" i="2"/>
  <c r="K11" i="2" s="1"/>
  <c r="L11" i="2" s="1"/>
  <c r="F51" i="2"/>
  <c r="G51" i="2"/>
  <c r="F50" i="2"/>
  <c r="F25" i="2"/>
  <c r="F49" i="2"/>
  <c r="G11" i="2"/>
  <c r="G19" i="2"/>
  <c r="G27" i="2"/>
  <c r="G43" i="2"/>
  <c r="G15" i="2"/>
  <c r="G31" i="2"/>
  <c r="G47" i="2"/>
  <c r="F15" i="2"/>
  <c r="G18" i="2"/>
  <c r="F27" i="2"/>
  <c r="G30" i="2"/>
  <c r="G34" i="2"/>
  <c r="G38" i="2"/>
  <c r="F39" i="2"/>
  <c r="F43" i="2"/>
  <c r="G46" i="2"/>
  <c r="F47" i="2"/>
  <c r="F19" i="2"/>
  <c r="G22" i="2"/>
  <c r="F31" i="2"/>
  <c r="G13" i="2"/>
  <c r="G17" i="2"/>
  <c r="G21" i="2"/>
  <c r="G25" i="2"/>
  <c r="G33" i="2"/>
  <c r="G37" i="2"/>
  <c r="G41" i="2"/>
  <c r="G45" i="2"/>
  <c r="F11" i="2"/>
  <c r="G14" i="2"/>
  <c r="F23" i="2"/>
  <c r="G26" i="2"/>
  <c r="G9" i="2"/>
  <c r="G5" i="2"/>
  <c r="G7" i="2"/>
  <c r="F7" i="2"/>
  <c r="G6" i="2"/>
  <c r="F6" i="2"/>
  <c r="G49" i="2"/>
  <c r="F3" i="2"/>
  <c r="G4" i="2"/>
  <c r="G8" i="2"/>
  <c r="G12" i="2"/>
  <c r="G16" i="2"/>
  <c r="G24" i="2"/>
  <c r="G28" i="2"/>
  <c r="G36" i="2"/>
  <c r="G40" i="2"/>
  <c r="G44" i="2"/>
  <c r="F2" i="2" l="1"/>
  <c r="G2" i="2"/>
  <c r="G35" i="2"/>
  <c r="G20" i="2"/>
  <c r="G48" i="2"/>
  <c r="G32" i="2"/>
  <c r="G29" i="2"/>
  <c r="G10" i="2"/>
  <c r="G42" i="2"/>
  <c r="R71" i="1" l="1"/>
  <c r="AI6" i="1" l="1"/>
  <c r="AI5" i="1"/>
  <c r="AC10" i="1" s="1"/>
  <c r="AC45" i="1" l="1"/>
  <c r="AC37" i="1"/>
  <c r="AC25" i="1"/>
  <c r="AC21" i="1"/>
  <c r="AC17" i="1"/>
  <c r="AC13" i="1"/>
  <c r="AC9" i="1"/>
  <c r="AC49" i="1"/>
  <c r="AC33" i="1"/>
  <c r="AC6" i="1"/>
  <c r="AD6" i="1" s="1"/>
  <c r="AC52" i="1"/>
  <c r="AC48" i="1"/>
  <c r="AC44" i="1"/>
  <c r="AC40" i="1"/>
  <c r="AC36" i="1"/>
  <c r="AC32" i="1"/>
  <c r="AC28" i="1"/>
  <c r="AC24" i="1"/>
  <c r="AC20" i="1"/>
  <c r="AC16" i="1"/>
  <c r="AC12" i="1"/>
  <c r="AC8" i="1"/>
  <c r="AC53" i="1"/>
  <c r="AC41" i="1"/>
  <c r="AC29" i="1"/>
  <c r="AC55" i="1"/>
  <c r="AC51" i="1"/>
  <c r="AC47" i="1"/>
  <c r="AC43" i="1"/>
  <c r="AC39" i="1"/>
  <c r="AC35" i="1"/>
  <c r="AC31" i="1"/>
  <c r="AC27" i="1"/>
  <c r="AC23" i="1"/>
  <c r="AC19" i="1"/>
  <c r="AC15" i="1"/>
  <c r="AC11" i="1"/>
  <c r="AC7" i="1"/>
  <c r="AC54" i="1"/>
  <c r="AC50" i="1"/>
  <c r="AC46" i="1"/>
  <c r="AC42" i="1"/>
  <c r="AC38" i="1"/>
  <c r="AC34" i="1"/>
  <c r="AC30" i="1"/>
  <c r="AC26" i="1"/>
  <c r="AC22" i="1"/>
  <c r="AC18" i="1"/>
  <c r="AC14" i="1"/>
  <c r="S58" i="1"/>
  <c r="S59" i="1" s="1"/>
  <c r="I13" i="1"/>
  <c r="M12" i="1"/>
  <c r="AE47" i="1" l="1"/>
  <c r="AD47" i="1"/>
  <c r="AE48" i="1"/>
  <c r="AD48" i="1"/>
  <c r="AE49" i="1"/>
  <c r="AD49" i="1"/>
  <c r="AE54" i="1"/>
  <c r="AD54" i="1"/>
  <c r="AE53" i="1"/>
  <c r="AD53" i="1"/>
  <c r="AE36" i="1"/>
  <c r="AD36" i="1"/>
  <c r="AE52" i="1"/>
  <c r="AD52" i="1"/>
  <c r="AE41" i="1"/>
  <c r="AD41" i="1"/>
  <c r="AE51" i="1"/>
  <c r="AD51" i="1"/>
  <c r="AE42" i="1"/>
  <c r="AD42" i="1"/>
  <c r="AE55" i="1"/>
  <c r="AD55" i="1"/>
  <c r="AE40" i="1"/>
  <c r="AD40" i="1"/>
  <c r="AE37" i="1"/>
  <c r="AD37" i="1"/>
  <c r="AE50" i="1"/>
  <c r="AD50" i="1"/>
  <c r="AE38" i="1"/>
  <c r="AD38" i="1"/>
  <c r="AE39" i="1"/>
  <c r="AD39" i="1"/>
  <c r="AE46" i="1"/>
  <c r="AD46" i="1"/>
  <c r="AE43" i="1"/>
  <c r="AD43" i="1"/>
  <c r="AE44" i="1"/>
  <c r="AD44" i="1"/>
  <c r="AE45" i="1"/>
  <c r="AD45" i="1"/>
  <c r="I35" i="1"/>
  <c r="K35" i="1" s="1"/>
  <c r="I36" i="1"/>
  <c r="K36" i="1" s="1"/>
  <c r="I37" i="1"/>
  <c r="K37" i="1" s="1"/>
  <c r="I38" i="1"/>
  <c r="I39" i="1"/>
  <c r="K39" i="1" s="1"/>
  <c r="I40" i="1"/>
  <c r="K40" i="1" s="1"/>
  <c r="I41" i="1"/>
  <c r="K41" i="1" s="1"/>
  <c r="I42" i="1"/>
  <c r="K42" i="1" s="1"/>
  <c r="I43" i="1"/>
  <c r="K43" i="1" s="1"/>
  <c r="I44" i="1"/>
  <c r="K44" i="1" s="1"/>
  <c r="I45" i="1"/>
  <c r="K45" i="1" s="1"/>
  <c r="I46" i="1"/>
  <c r="K46" i="1" s="1"/>
  <c r="I47" i="1"/>
  <c r="K47" i="1" s="1"/>
  <c r="I48" i="1"/>
  <c r="K48" i="1" s="1"/>
  <c r="I49" i="1"/>
  <c r="K49" i="1" s="1"/>
  <c r="I50" i="1"/>
  <c r="K50" i="1" s="1"/>
  <c r="I51" i="1"/>
  <c r="K51" i="1" s="1"/>
  <c r="I52" i="1"/>
  <c r="K52" i="1" s="1"/>
  <c r="I53" i="1"/>
  <c r="K53" i="1" s="1"/>
  <c r="K38" i="1"/>
  <c r="I34" i="1"/>
  <c r="K34" i="1" s="1"/>
  <c r="E54" i="1"/>
  <c r="R6" i="1" s="1"/>
  <c r="S60" i="1" l="1"/>
  <c r="S61" i="1" l="1"/>
  <c r="S62" i="1" s="1"/>
  <c r="T58" i="1" s="1"/>
  <c r="H54" i="1"/>
  <c r="U6" i="1" s="1"/>
  <c r="G54" i="1"/>
  <c r="T6" i="1" s="1"/>
  <c r="F54" i="1"/>
  <c r="S6" i="1" s="1"/>
  <c r="I33" i="1"/>
  <c r="D33" i="1"/>
  <c r="I32" i="1"/>
  <c r="D32" i="1"/>
  <c r="I31" i="1"/>
  <c r="D31" i="1"/>
  <c r="I30" i="1"/>
  <c r="D30" i="1"/>
  <c r="I29" i="1"/>
  <c r="D29" i="1"/>
  <c r="I28" i="1"/>
  <c r="I27" i="1"/>
  <c r="D27" i="1"/>
  <c r="I26" i="1"/>
  <c r="D26" i="1"/>
  <c r="I25" i="1"/>
  <c r="D25" i="1"/>
  <c r="I24" i="1"/>
  <c r="D24" i="1"/>
  <c r="I23" i="1"/>
  <c r="I22" i="1"/>
  <c r="I21" i="1"/>
  <c r="I20" i="1"/>
  <c r="I19" i="1"/>
  <c r="I18" i="1"/>
  <c r="I17" i="1"/>
  <c r="D17" i="1"/>
  <c r="I16" i="1"/>
  <c r="D16" i="1"/>
  <c r="I15" i="1"/>
  <c r="D15" i="1"/>
  <c r="I14" i="1"/>
  <c r="D14" i="1"/>
  <c r="D13" i="1"/>
  <c r="I12" i="1"/>
  <c r="D12" i="1"/>
  <c r="I11" i="1"/>
  <c r="D11" i="1"/>
  <c r="I10" i="1"/>
  <c r="D10" i="1"/>
  <c r="I9" i="1"/>
  <c r="D9" i="1"/>
  <c r="I8" i="1"/>
  <c r="D8" i="1"/>
  <c r="I7" i="1"/>
  <c r="D7" i="1"/>
  <c r="I6" i="1"/>
  <c r="D6" i="1"/>
  <c r="I5" i="1"/>
  <c r="I4" i="1"/>
  <c r="D4" i="1"/>
  <c r="T61" i="1" l="1"/>
  <c r="T59" i="1"/>
  <c r="T60" i="1"/>
  <c r="U58" i="1"/>
  <c r="D54" i="1"/>
  <c r="AD33" i="1"/>
  <c r="AE33" i="1"/>
  <c r="AD29" i="1"/>
  <c r="AE29" i="1"/>
  <c r="AE25" i="1"/>
  <c r="AD25" i="1"/>
  <c r="AD21" i="1"/>
  <c r="AE21" i="1"/>
  <c r="AD17" i="1"/>
  <c r="AE17" i="1"/>
  <c r="AD13" i="1"/>
  <c r="AE13" i="1"/>
  <c r="AD9" i="1"/>
  <c r="AE9" i="1"/>
  <c r="AE34" i="1"/>
  <c r="AD34" i="1"/>
  <c r="AE30" i="1"/>
  <c r="AD30" i="1"/>
  <c r="AE26" i="1"/>
  <c r="AD26" i="1"/>
  <c r="AE22" i="1"/>
  <c r="AD22" i="1"/>
  <c r="AE18" i="1"/>
  <c r="AD18" i="1"/>
  <c r="AE14" i="1"/>
  <c r="AD14" i="1"/>
  <c r="AE10" i="1"/>
  <c r="AD10" i="1"/>
  <c r="AE6" i="1"/>
  <c r="AD35" i="1"/>
  <c r="AE35" i="1"/>
  <c r="AD31" i="1"/>
  <c r="AE31" i="1"/>
  <c r="AD27" i="1"/>
  <c r="AE27" i="1"/>
  <c r="AD23" i="1"/>
  <c r="AE23" i="1"/>
  <c r="AD19" i="1"/>
  <c r="AE19" i="1"/>
  <c r="AD15" i="1"/>
  <c r="AE15" i="1"/>
  <c r="AD11" i="1"/>
  <c r="AE11" i="1"/>
  <c r="AD7" i="1"/>
  <c r="AE7" i="1"/>
  <c r="AE32" i="1"/>
  <c r="AD32" i="1"/>
  <c r="AE28" i="1"/>
  <c r="AD28" i="1"/>
  <c r="AE24" i="1"/>
  <c r="AD24" i="1"/>
  <c r="AE20" i="1"/>
  <c r="AD20" i="1"/>
  <c r="AE16" i="1"/>
  <c r="AD16" i="1"/>
  <c r="AE12" i="1"/>
  <c r="AD12" i="1"/>
  <c r="AE8" i="1"/>
  <c r="AD8" i="1"/>
  <c r="K5" i="1"/>
  <c r="K7" i="1"/>
  <c r="K9" i="1"/>
  <c r="K11" i="1"/>
  <c r="K13" i="1"/>
  <c r="K15" i="1"/>
  <c r="K17" i="1"/>
  <c r="K19" i="1"/>
  <c r="K21" i="1"/>
  <c r="K23" i="1"/>
  <c r="K25" i="1"/>
  <c r="K27" i="1"/>
  <c r="K28" i="1"/>
  <c r="K29" i="1"/>
  <c r="K31" i="1"/>
  <c r="K6" i="1"/>
  <c r="K8" i="1"/>
  <c r="K10" i="1"/>
  <c r="K12" i="1"/>
  <c r="K14" i="1"/>
  <c r="K16" i="1"/>
  <c r="K18" i="1"/>
  <c r="K20" i="1"/>
  <c r="K22" i="1"/>
  <c r="K24" i="1"/>
  <c r="K26" i="1"/>
  <c r="K30" i="1"/>
  <c r="K32" i="1"/>
  <c r="K33" i="1"/>
  <c r="K4" i="1"/>
  <c r="I54" i="1"/>
  <c r="S68" i="1" l="1"/>
  <c r="S67" i="1"/>
  <c r="N27" i="1"/>
  <c r="N28" i="1" s="1"/>
  <c r="K54" i="1"/>
  <c r="U59" i="1"/>
  <c r="S69" i="1" s="1"/>
  <c r="U60" i="1" l="1"/>
  <c r="S70" i="1" s="1"/>
  <c r="U61" i="1" l="1"/>
  <c r="U62" i="1" l="1"/>
</calcChain>
</file>

<file path=xl/sharedStrings.xml><?xml version="1.0" encoding="utf-8"?>
<sst xmlns="http://schemas.openxmlformats.org/spreadsheetml/2006/main" count="60" uniqueCount="46">
  <si>
    <t>No</t>
  </si>
  <si>
    <t>Tgl</t>
  </si>
  <si>
    <t>Data Penelitian</t>
  </si>
  <si>
    <t>jumlah sampel rusak</t>
  </si>
  <si>
    <t>bantet</t>
  </si>
  <si>
    <t>Jumlah produksi(pcs)</t>
  </si>
  <si>
    <t>1 pack = 22 pcs</t>
  </si>
  <si>
    <t>Total</t>
  </si>
  <si>
    <t>isi keluar (bocor)</t>
  </si>
  <si>
    <t>lembek</t>
  </si>
  <si>
    <t>remuk</t>
  </si>
  <si>
    <t>persentase kecacatan</t>
  </si>
  <si>
    <t>Histogram</t>
  </si>
  <si>
    <t>Isi keluar (bocor)</t>
  </si>
  <si>
    <t>Bantet</t>
  </si>
  <si>
    <t>Lembek</t>
  </si>
  <si>
    <t>Remuk</t>
  </si>
  <si>
    <t>Diagram Pareto</t>
  </si>
  <si>
    <t>Jenis kecacatan</t>
  </si>
  <si>
    <t>Jumlah Produk Cacat</t>
  </si>
  <si>
    <t>Kumulatif</t>
  </si>
  <si>
    <t>Presentase produk cacat %</t>
  </si>
  <si>
    <t>Akumulasi Kecacatan %</t>
  </si>
  <si>
    <t>Kumulatif %</t>
  </si>
  <si>
    <t>Rata-rata Produk Cacat</t>
  </si>
  <si>
    <t>UCL</t>
  </si>
  <si>
    <t>LCL</t>
  </si>
  <si>
    <t>Rata-rata</t>
  </si>
  <si>
    <t>Std Deviasi</t>
  </si>
  <si>
    <r>
      <t>ucl = rata rata + 3</t>
    </r>
    <r>
      <rPr>
        <sz val="11"/>
        <color theme="1"/>
        <rFont val="Calibri"/>
        <family val="2"/>
      </rPr>
      <t>α</t>
    </r>
  </si>
  <si>
    <t>lcl = rata rata - 3α</t>
  </si>
  <si>
    <t>tgl 2 Februari -  31 Maret</t>
  </si>
  <si>
    <t>libur februari tgl 1,13,20,28,</t>
  </si>
  <si>
    <t>libur maret tgl 6,13,20,27</t>
  </si>
  <si>
    <t>Per hari (pack)</t>
  </si>
  <si>
    <t>Roti klasu</t>
  </si>
  <si>
    <t>produksi hari ke</t>
  </si>
  <si>
    <t>jumlah produksi</t>
  </si>
  <si>
    <t>jumlah produk cacat</t>
  </si>
  <si>
    <t>P</t>
  </si>
  <si>
    <t>CL</t>
  </si>
  <si>
    <t>p*(1-p)</t>
  </si>
  <si>
    <t>/jumlah produksi</t>
  </si>
  <si>
    <t>sqrt</t>
  </si>
  <si>
    <t>*3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</si>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</sst>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1" formatCode="_-* #,##0_-;\-* #,##0_-;_-* &quot;-&quot;_-;_-@_-"/>
    <numFmt numFmtId="164" formatCode="_(* #,##0.000_);_(* \(#,##0.000\);_(* &quot;-&quot;??_);_(@_)"/>
    <numFmt numFmtId="165" formatCode="0.000"/>
    <numFmt numFmtId="166" formatCode="0.0000000"/>
    <numFmt numFmtId="167" formatCode="0.00000000"/>
    <numFmt numFmtId="169" formatCode="0.0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11"/>
      <color theme="1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2" tint="-0.49998474074526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/>
    <xf numFmtId="0" fontId="0" fillId="2" borderId="0" xfId="0" applyFill="1"/>
    <xf numFmtId="0" fontId="0" fillId="4" borderId="0" xfId="0" applyFill="1"/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5" borderId="0" xfId="0" applyFill="1" applyAlignment="1">
      <alignment horizontal="center" vertical="center"/>
    </xf>
    <xf numFmtId="0" fontId="0" fillId="6" borderId="0" xfId="0" applyFill="1" applyAlignment="1">
      <alignment horizontal="center" vertical="center"/>
    </xf>
    <xf numFmtId="0" fontId="0" fillId="7" borderId="0" xfId="0" applyFill="1" applyAlignment="1">
      <alignment horizontal="center" vertical="center"/>
    </xf>
    <xf numFmtId="0" fontId="0" fillId="8" borderId="0" xfId="0" applyFill="1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4" borderId="1" xfId="0" applyFill="1" applyBorder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/>
    <xf numFmtId="9" fontId="0" fillId="0" borderId="1" xfId="1" applyFont="1" applyBorder="1"/>
    <xf numFmtId="10" fontId="0" fillId="0" borderId="1" xfId="1" applyNumberFormat="1" applyFont="1" applyBorder="1"/>
    <xf numFmtId="9" fontId="0" fillId="0" borderId="1" xfId="1" applyNumberFormat="1" applyFont="1" applyBorder="1"/>
    <xf numFmtId="0" fontId="0" fillId="0" borderId="1" xfId="0" applyBorder="1" applyAlignment="1">
      <alignment horizontal="center"/>
    </xf>
    <xf numFmtId="0" fontId="2" fillId="0" borderId="0" xfId="0" applyFont="1"/>
    <xf numFmtId="0" fontId="0" fillId="3" borderId="1" xfId="0" applyFill="1" applyBorder="1" applyAlignment="1">
      <alignment horizontal="center"/>
    </xf>
    <xf numFmtId="2" fontId="0" fillId="9" borderId="0" xfId="0" applyNumberFormat="1" applyFill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NumberFormat="1" applyBorder="1" applyAlignment="1">
      <alignment horizontal="center"/>
    </xf>
    <xf numFmtId="0" fontId="0" fillId="0" borderId="0" xfId="0" applyNumberFormat="1"/>
    <xf numFmtId="41" fontId="0" fillId="0" borderId="2" xfId="0" applyNumberFormat="1" applyBorder="1" applyAlignment="1">
      <alignment horizontal="center"/>
    </xf>
    <xf numFmtId="41" fontId="0" fillId="0" borderId="1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/>
    </xf>
    <xf numFmtId="164" fontId="0" fillId="0" borderId="1" xfId="0" applyNumberFormat="1" applyBorder="1"/>
    <xf numFmtId="165" fontId="0" fillId="0" borderId="1" xfId="0" applyNumberFormat="1" applyBorder="1" applyAlignment="1">
      <alignment horizontal="center"/>
    </xf>
    <xf numFmtId="166" fontId="0" fillId="0" borderId="0" xfId="0" applyNumberFormat="1"/>
    <xf numFmtId="167" fontId="0" fillId="0" borderId="0" xfId="0" applyNumberFormat="1"/>
    <xf numFmtId="169" fontId="0" fillId="0" borderId="0" xfId="0" applyNumberFormat="1" applyAlignment="1">
      <alignment horizontal="center" vertical="center"/>
    </xf>
    <xf numFmtId="169" fontId="0" fillId="0" borderId="1" xfId="0" applyNumberForma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600">
                <a:latin typeface="Times New Roman" pitchFamily="18" charset="0"/>
                <a:cs typeface="Times New Roman" pitchFamily="18" charset="0"/>
              </a:rPr>
              <a:t>Histogram Produk Cacat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Sheet1!$R$5:$U$5</c:f>
              <c:strCache>
                <c:ptCount val="4"/>
                <c:pt idx="0">
                  <c:v>Isi keluar (bocor)</c:v>
                </c:pt>
                <c:pt idx="1">
                  <c:v>Bantet</c:v>
                </c:pt>
                <c:pt idx="2">
                  <c:v>Lembek</c:v>
                </c:pt>
                <c:pt idx="3">
                  <c:v>Remuk</c:v>
                </c:pt>
              </c:strCache>
            </c:strRef>
          </c:cat>
          <c:val>
            <c:numRef>
              <c:f>Sheet1!$R$6:$U$6</c:f>
              <c:numCache>
                <c:formatCode>General</c:formatCode>
                <c:ptCount val="4"/>
                <c:pt idx="0">
                  <c:v>7695</c:v>
                </c:pt>
                <c:pt idx="1">
                  <c:v>4761</c:v>
                </c:pt>
                <c:pt idx="2">
                  <c:v>3547</c:v>
                </c:pt>
                <c:pt idx="3">
                  <c:v>2713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085-4863-9B1A-4629056C3F76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178962816"/>
        <c:axId val="178964352"/>
      </c:barChart>
      <c:catAx>
        <c:axId val="178962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78964352"/>
        <c:crosses val="autoZero"/>
        <c:auto val="1"/>
        <c:lblAlgn val="ctr"/>
        <c:lblOffset val="100"/>
        <c:noMultiLvlLbl val="0"/>
      </c:catAx>
      <c:valAx>
        <c:axId val="1789643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100">
                <a:latin typeface="Times New Roman" pitchFamily="18" charset="0"/>
                <a:cs typeface="Times New Roman" pitchFamily="18" charset="0"/>
              </a:defRPr>
            </a:pPr>
            <a:endParaRPr lang="en-US"/>
          </a:p>
        </c:txPr>
        <c:crossAx val="178962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Sheet1!$AB$5</c:f>
              <c:strCache>
                <c:ptCount val="1"/>
                <c:pt idx="0">
                  <c:v>Jumlah Produk Cacat</c:v>
                </c:pt>
              </c:strCache>
            </c:strRef>
          </c:tx>
          <c:marker>
            <c:symbol val="none"/>
          </c:marker>
          <c:val>
            <c:numRef>
              <c:f>Sheet1!$AB$6:$AB$55</c:f>
              <c:numCache>
                <c:formatCode>General</c:formatCode>
                <c:ptCount val="50"/>
                <c:pt idx="0">
                  <c:v>376</c:v>
                </c:pt>
                <c:pt idx="1">
                  <c:v>399</c:v>
                </c:pt>
                <c:pt idx="2">
                  <c:v>363</c:v>
                </c:pt>
                <c:pt idx="3">
                  <c:v>366</c:v>
                </c:pt>
                <c:pt idx="4">
                  <c:v>284</c:v>
                </c:pt>
                <c:pt idx="5">
                  <c:v>365</c:v>
                </c:pt>
                <c:pt idx="6">
                  <c:v>279</c:v>
                </c:pt>
                <c:pt idx="7">
                  <c:v>304</c:v>
                </c:pt>
                <c:pt idx="8">
                  <c:v>376</c:v>
                </c:pt>
                <c:pt idx="9">
                  <c:v>386</c:v>
                </c:pt>
                <c:pt idx="10">
                  <c:v>461</c:v>
                </c:pt>
                <c:pt idx="11">
                  <c:v>459</c:v>
                </c:pt>
                <c:pt idx="12">
                  <c:v>367</c:v>
                </c:pt>
                <c:pt idx="13">
                  <c:v>366</c:v>
                </c:pt>
                <c:pt idx="14">
                  <c:v>414</c:v>
                </c:pt>
                <c:pt idx="15">
                  <c:v>410</c:v>
                </c:pt>
                <c:pt idx="16">
                  <c:v>372</c:v>
                </c:pt>
                <c:pt idx="17">
                  <c:v>375</c:v>
                </c:pt>
                <c:pt idx="18">
                  <c:v>375</c:v>
                </c:pt>
                <c:pt idx="19">
                  <c:v>373</c:v>
                </c:pt>
                <c:pt idx="20">
                  <c:v>370</c:v>
                </c:pt>
                <c:pt idx="21">
                  <c:v>292</c:v>
                </c:pt>
                <c:pt idx="22">
                  <c:v>280</c:v>
                </c:pt>
                <c:pt idx="23">
                  <c:v>365</c:v>
                </c:pt>
                <c:pt idx="24">
                  <c:v>365</c:v>
                </c:pt>
                <c:pt idx="25">
                  <c:v>370</c:v>
                </c:pt>
                <c:pt idx="26">
                  <c:v>365</c:v>
                </c:pt>
                <c:pt idx="27">
                  <c:v>460</c:v>
                </c:pt>
                <c:pt idx="28">
                  <c:v>460</c:v>
                </c:pt>
                <c:pt idx="29">
                  <c:v>387</c:v>
                </c:pt>
                <c:pt idx="30">
                  <c:v>370</c:v>
                </c:pt>
                <c:pt idx="31">
                  <c:v>308</c:v>
                </c:pt>
                <c:pt idx="32">
                  <c:v>274</c:v>
                </c:pt>
                <c:pt idx="33">
                  <c:v>371</c:v>
                </c:pt>
                <c:pt idx="34">
                  <c:v>364</c:v>
                </c:pt>
                <c:pt idx="35">
                  <c:v>369</c:v>
                </c:pt>
                <c:pt idx="36">
                  <c:v>379</c:v>
                </c:pt>
                <c:pt idx="37">
                  <c:v>376</c:v>
                </c:pt>
                <c:pt idx="38">
                  <c:v>463</c:v>
                </c:pt>
                <c:pt idx="39">
                  <c:v>461</c:v>
                </c:pt>
                <c:pt idx="40">
                  <c:v>388</c:v>
                </c:pt>
                <c:pt idx="41">
                  <c:v>386</c:v>
                </c:pt>
                <c:pt idx="42">
                  <c:v>380</c:v>
                </c:pt>
                <c:pt idx="43">
                  <c:v>394</c:v>
                </c:pt>
                <c:pt idx="44">
                  <c:v>374</c:v>
                </c:pt>
                <c:pt idx="45">
                  <c:v>362</c:v>
                </c:pt>
                <c:pt idx="46">
                  <c:v>372</c:v>
                </c:pt>
                <c:pt idx="47">
                  <c:v>365</c:v>
                </c:pt>
                <c:pt idx="48">
                  <c:v>378</c:v>
                </c:pt>
                <c:pt idx="49">
                  <c:v>398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EEC-4907-B966-4549B3F27F0C}"/>
            </c:ext>
          </c:extLst>
        </c:ser>
        <c:ser>
          <c:idx val="1"/>
          <c:order val="1"/>
          <c:tx>
            <c:strRef>
              <c:f>Sheet1!$AC$5</c:f>
              <c:strCache>
                <c:ptCount val="1"/>
                <c:pt idx="0">
                  <c:v>Rata-rata Produk Cacat</c:v>
                </c:pt>
              </c:strCache>
            </c:strRef>
          </c:tx>
          <c:marker>
            <c:symbol val="none"/>
          </c:marker>
          <c:val>
            <c:numRef>
              <c:f>Sheet1!$AC$6:$AC$55</c:f>
              <c:numCache>
                <c:formatCode>General</c:formatCode>
                <c:ptCount val="50"/>
                <c:pt idx="0">
                  <c:v>374.32</c:v>
                </c:pt>
                <c:pt idx="1">
                  <c:v>374.32</c:v>
                </c:pt>
                <c:pt idx="2">
                  <c:v>374.32</c:v>
                </c:pt>
                <c:pt idx="3">
                  <c:v>374.32</c:v>
                </c:pt>
                <c:pt idx="4">
                  <c:v>374.32</c:v>
                </c:pt>
                <c:pt idx="5">
                  <c:v>374.32</c:v>
                </c:pt>
                <c:pt idx="6">
                  <c:v>374.32</c:v>
                </c:pt>
                <c:pt idx="7">
                  <c:v>374.32</c:v>
                </c:pt>
                <c:pt idx="8">
                  <c:v>374.32</c:v>
                </c:pt>
                <c:pt idx="9">
                  <c:v>374.32</c:v>
                </c:pt>
                <c:pt idx="10">
                  <c:v>374.32</c:v>
                </c:pt>
                <c:pt idx="11">
                  <c:v>374.32</c:v>
                </c:pt>
                <c:pt idx="12">
                  <c:v>374.32</c:v>
                </c:pt>
                <c:pt idx="13">
                  <c:v>374.32</c:v>
                </c:pt>
                <c:pt idx="14">
                  <c:v>374.32</c:v>
                </c:pt>
                <c:pt idx="15">
                  <c:v>374.32</c:v>
                </c:pt>
                <c:pt idx="16">
                  <c:v>374.32</c:v>
                </c:pt>
                <c:pt idx="17">
                  <c:v>374.32</c:v>
                </c:pt>
                <c:pt idx="18">
                  <c:v>374.32</c:v>
                </c:pt>
                <c:pt idx="19">
                  <c:v>374.32</c:v>
                </c:pt>
                <c:pt idx="20">
                  <c:v>374.32</c:v>
                </c:pt>
                <c:pt idx="21">
                  <c:v>374.32</c:v>
                </c:pt>
                <c:pt idx="22">
                  <c:v>374.32</c:v>
                </c:pt>
                <c:pt idx="23">
                  <c:v>374.32</c:v>
                </c:pt>
                <c:pt idx="24">
                  <c:v>374.32</c:v>
                </c:pt>
                <c:pt idx="25">
                  <c:v>374.32</c:v>
                </c:pt>
                <c:pt idx="26">
                  <c:v>374.32</c:v>
                </c:pt>
                <c:pt idx="27">
                  <c:v>374.32</c:v>
                </c:pt>
                <c:pt idx="28">
                  <c:v>374.32</c:v>
                </c:pt>
                <c:pt idx="29">
                  <c:v>374.32</c:v>
                </c:pt>
                <c:pt idx="30">
                  <c:v>374.32</c:v>
                </c:pt>
                <c:pt idx="31">
                  <c:v>374.32</c:v>
                </c:pt>
                <c:pt idx="32">
                  <c:v>374.32</c:v>
                </c:pt>
                <c:pt idx="33">
                  <c:v>374.32</c:v>
                </c:pt>
                <c:pt idx="34">
                  <c:v>374.32</c:v>
                </c:pt>
                <c:pt idx="35">
                  <c:v>374.32</c:v>
                </c:pt>
                <c:pt idx="36">
                  <c:v>374.32</c:v>
                </c:pt>
                <c:pt idx="37">
                  <c:v>374.32</c:v>
                </c:pt>
                <c:pt idx="38">
                  <c:v>374.32</c:v>
                </c:pt>
                <c:pt idx="39">
                  <c:v>374.32</c:v>
                </c:pt>
                <c:pt idx="40">
                  <c:v>374.32</c:v>
                </c:pt>
                <c:pt idx="41">
                  <c:v>374.32</c:v>
                </c:pt>
                <c:pt idx="42">
                  <c:v>374.32</c:v>
                </c:pt>
                <c:pt idx="43">
                  <c:v>374.32</c:v>
                </c:pt>
                <c:pt idx="44">
                  <c:v>374.32</c:v>
                </c:pt>
                <c:pt idx="45">
                  <c:v>374.32</c:v>
                </c:pt>
                <c:pt idx="46">
                  <c:v>374.32</c:v>
                </c:pt>
                <c:pt idx="47">
                  <c:v>374.32</c:v>
                </c:pt>
                <c:pt idx="48">
                  <c:v>374.32</c:v>
                </c:pt>
                <c:pt idx="49">
                  <c:v>374.32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EEC-4907-B966-4549B3F27F0C}"/>
            </c:ext>
          </c:extLst>
        </c:ser>
        <c:ser>
          <c:idx val="2"/>
          <c:order val="2"/>
          <c:tx>
            <c:strRef>
              <c:f>Sheet1!$AD$5</c:f>
              <c:strCache>
                <c:ptCount val="1"/>
                <c:pt idx="0">
                  <c:v>UCL</c:v>
                </c:pt>
              </c:strCache>
            </c:strRef>
          </c:tx>
          <c:marker>
            <c:symbol val="none"/>
          </c:marker>
          <c:val>
            <c:numRef>
              <c:f>Sheet1!$AD$6:$AD$55</c:f>
              <c:numCache>
                <c:formatCode>General</c:formatCode>
                <c:ptCount val="50"/>
                <c:pt idx="0">
                  <c:v>512.05813664237758</c:v>
                </c:pt>
                <c:pt idx="1">
                  <c:v>512.05813664237758</c:v>
                </c:pt>
                <c:pt idx="2">
                  <c:v>512.05813664237758</c:v>
                </c:pt>
                <c:pt idx="3">
                  <c:v>512.05813664237758</c:v>
                </c:pt>
                <c:pt idx="4">
                  <c:v>512.05813664237758</c:v>
                </c:pt>
                <c:pt idx="5">
                  <c:v>512.05813664237758</c:v>
                </c:pt>
                <c:pt idx="6">
                  <c:v>512.05813664237758</c:v>
                </c:pt>
                <c:pt idx="7">
                  <c:v>512.05813664237758</c:v>
                </c:pt>
                <c:pt idx="8">
                  <c:v>512.05813664237758</c:v>
                </c:pt>
                <c:pt idx="9">
                  <c:v>512.05813664237758</c:v>
                </c:pt>
                <c:pt idx="10">
                  <c:v>512.05813664237758</c:v>
                </c:pt>
                <c:pt idx="11">
                  <c:v>512.05813664237758</c:v>
                </c:pt>
                <c:pt idx="12">
                  <c:v>512.05813664237758</c:v>
                </c:pt>
                <c:pt idx="13">
                  <c:v>512.05813664237758</c:v>
                </c:pt>
                <c:pt idx="14">
                  <c:v>512.05813664237758</c:v>
                </c:pt>
                <c:pt idx="15">
                  <c:v>512.05813664237758</c:v>
                </c:pt>
                <c:pt idx="16">
                  <c:v>512.05813664237758</c:v>
                </c:pt>
                <c:pt idx="17">
                  <c:v>512.05813664237758</c:v>
                </c:pt>
                <c:pt idx="18">
                  <c:v>512.05813664237758</c:v>
                </c:pt>
                <c:pt idx="19">
                  <c:v>512.05813664237758</c:v>
                </c:pt>
                <c:pt idx="20">
                  <c:v>512.05813664237758</c:v>
                </c:pt>
                <c:pt idx="21">
                  <c:v>512.05813664237758</c:v>
                </c:pt>
                <c:pt idx="22">
                  <c:v>512.05813664237758</c:v>
                </c:pt>
                <c:pt idx="23">
                  <c:v>512.05813664237758</c:v>
                </c:pt>
                <c:pt idx="24">
                  <c:v>512.05813664237758</c:v>
                </c:pt>
                <c:pt idx="25">
                  <c:v>512.05813664237758</c:v>
                </c:pt>
                <c:pt idx="26">
                  <c:v>512.05813664237758</c:v>
                </c:pt>
                <c:pt idx="27">
                  <c:v>512.05813664237758</c:v>
                </c:pt>
                <c:pt idx="28">
                  <c:v>512.05813664237758</c:v>
                </c:pt>
                <c:pt idx="29">
                  <c:v>512.05813664237758</c:v>
                </c:pt>
                <c:pt idx="30">
                  <c:v>512.05813664237758</c:v>
                </c:pt>
                <c:pt idx="31">
                  <c:v>512.05813664237758</c:v>
                </c:pt>
                <c:pt idx="32">
                  <c:v>512.05813664237758</c:v>
                </c:pt>
                <c:pt idx="33">
                  <c:v>512.05813664237758</c:v>
                </c:pt>
                <c:pt idx="34">
                  <c:v>512.05813664237758</c:v>
                </c:pt>
                <c:pt idx="35">
                  <c:v>512.05813664237758</c:v>
                </c:pt>
                <c:pt idx="36">
                  <c:v>512.05813664237758</c:v>
                </c:pt>
                <c:pt idx="37">
                  <c:v>512.05813664237758</c:v>
                </c:pt>
                <c:pt idx="38">
                  <c:v>512.05813664237758</c:v>
                </c:pt>
                <c:pt idx="39">
                  <c:v>512.05813664237758</c:v>
                </c:pt>
                <c:pt idx="40">
                  <c:v>512.05813664237758</c:v>
                </c:pt>
                <c:pt idx="41">
                  <c:v>512.05813664237758</c:v>
                </c:pt>
                <c:pt idx="42">
                  <c:v>512.05813664237758</c:v>
                </c:pt>
                <c:pt idx="43">
                  <c:v>512.05813664237758</c:v>
                </c:pt>
                <c:pt idx="44">
                  <c:v>512.05813664237758</c:v>
                </c:pt>
                <c:pt idx="45">
                  <c:v>512.05813664237758</c:v>
                </c:pt>
                <c:pt idx="46">
                  <c:v>512.05813664237758</c:v>
                </c:pt>
                <c:pt idx="47">
                  <c:v>512.05813664237758</c:v>
                </c:pt>
                <c:pt idx="48">
                  <c:v>512.05813664237758</c:v>
                </c:pt>
                <c:pt idx="49">
                  <c:v>512.05813664237758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FEEC-4907-B966-4549B3F27F0C}"/>
            </c:ext>
          </c:extLst>
        </c:ser>
        <c:ser>
          <c:idx val="3"/>
          <c:order val="3"/>
          <c:tx>
            <c:strRef>
              <c:f>Sheet1!$AE$5</c:f>
              <c:strCache>
                <c:ptCount val="1"/>
                <c:pt idx="0">
                  <c:v>LCL</c:v>
                </c:pt>
              </c:strCache>
            </c:strRef>
          </c:tx>
          <c:marker>
            <c:symbol val="none"/>
          </c:marker>
          <c:val>
            <c:numRef>
              <c:f>Sheet1!$AE$6:$AE$55</c:f>
              <c:numCache>
                <c:formatCode>General</c:formatCode>
                <c:ptCount val="50"/>
                <c:pt idx="0">
                  <c:v>236.58186335762247</c:v>
                </c:pt>
                <c:pt idx="1">
                  <c:v>236.58186335762247</c:v>
                </c:pt>
                <c:pt idx="2">
                  <c:v>236.58186335762247</c:v>
                </c:pt>
                <c:pt idx="3">
                  <c:v>236.58186335762247</c:v>
                </c:pt>
                <c:pt idx="4">
                  <c:v>236.58186335762247</c:v>
                </c:pt>
                <c:pt idx="5">
                  <c:v>236.58186335762247</c:v>
                </c:pt>
                <c:pt idx="6">
                  <c:v>236.58186335762247</c:v>
                </c:pt>
                <c:pt idx="7">
                  <c:v>236.58186335762247</c:v>
                </c:pt>
                <c:pt idx="8">
                  <c:v>236.58186335762247</c:v>
                </c:pt>
                <c:pt idx="9">
                  <c:v>236.58186335762247</c:v>
                </c:pt>
                <c:pt idx="10">
                  <c:v>236.58186335762247</c:v>
                </c:pt>
                <c:pt idx="11">
                  <c:v>236.58186335762247</c:v>
                </c:pt>
                <c:pt idx="12">
                  <c:v>236.58186335762247</c:v>
                </c:pt>
                <c:pt idx="13">
                  <c:v>236.58186335762247</c:v>
                </c:pt>
                <c:pt idx="14">
                  <c:v>236.58186335762247</c:v>
                </c:pt>
                <c:pt idx="15">
                  <c:v>236.58186335762247</c:v>
                </c:pt>
                <c:pt idx="16">
                  <c:v>236.58186335762247</c:v>
                </c:pt>
                <c:pt idx="17">
                  <c:v>236.58186335762247</c:v>
                </c:pt>
                <c:pt idx="18">
                  <c:v>236.58186335762247</c:v>
                </c:pt>
                <c:pt idx="19">
                  <c:v>236.58186335762247</c:v>
                </c:pt>
                <c:pt idx="20">
                  <c:v>236.58186335762247</c:v>
                </c:pt>
                <c:pt idx="21">
                  <c:v>236.58186335762247</c:v>
                </c:pt>
                <c:pt idx="22">
                  <c:v>236.58186335762247</c:v>
                </c:pt>
                <c:pt idx="23">
                  <c:v>236.58186335762247</c:v>
                </c:pt>
                <c:pt idx="24">
                  <c:v>236.58186335762247</c:v>
                </c:pt>
                <c:pt idx="25">
                  <c:v>236.58186335762247</c:v>
                </c:pt>
                <c:pt idx="26">
                  <c:v>236.58186335762247</c:v>
                </c:pt>
                <c:pt idx="27">
                  <c:v>236.58186335762247</c:v>
                </c:pt>
                <c:pt idx="28">
                  <c:v>236.58186335762247</c:v>
                </c:pt>
                <c:pt idx="29">
                  <c:v>236.58186335762247</c:v>
                </c:pt>
                <c:pt idx="30">
                  <c:v>236.58186335762247</c:v>
                </c:pt>
                <c:pt idx="31">
                  <c:v>236.58186335762247</c:v>
                </c:pt>
                <c:pt idx="32">
                  <c:v>236.58186335762247</c:v>
                </c:pt>
                <c:pt idx="33">
                  <c:v>236.58186335762247</c:v>
                </c:pt>
                <c:pt idx="34">
                  <c:v>236.58186335762247</c:v>
                </c:pt>
                <c:pt idx="35">
                  <c:v>236.58186335762247</c:v>
                </c:pt>
                <c:pt idx="36">
                  <c:v>236.58186335762247</c:v>
                </c:pt>
                <c:pt idx="37">
                  <c:v>236.58186335762247</c:v>
                </c:pt>
                <c:pt idx="38">
                  <c:v>236.58186335762247</c:v>
                </c:pt>
                <c:pt idx="39">
                  <c:v>236.58186335762247</c:v>
                </c:pt>
                <c:pt idx="40">
                  <c:v>236.58186335762247</c:v>
                </c:pt>
                <c:pt idx="41">
                  <c:v>236.58186335762247</c:v>
                </c:pt>
                <c:pt idx="42">
                  <c:v>236.58186335762247</c:v>
                </c:pt>
                <c:pt idx="43">
                  <c:v>236.58186335762247</c:v>
                </c:pt>
                <c:pt idx="44">
                  <c:v>236.58186335762247</c:v>
                </c:pt>
                <c:pt idx="45">
                  <c:v>236.58186335762247</c:v>
                </c:pt>
                <c:pt idx="46">
                  <c:v>236.58186335762247</c:v>
                </c:pt>
                <c:pt idx="47">
                  <c:v>236.58186335762247</c:v>
                </c:pt>
                <c:pt idx="48">
                  <c:v>236.58186335762247</c:v>
                </c:pt>
                <c:pt idx="49">
                  <c:v>236.58186335762247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FEEC-4907-B966-4549B3F27F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7115008"/>
        <c:axId val="227116544"/>
      </c:lineChart>
      <c:catAx>
        <c:axId val="227115008"/>
        <c:scaling>
          <c:orientation val="minMax"/>
        </c:scaling>
        <c:delete val="0"/>
        <c:axPos val="b"/>
        <c:majorTickMark val="none"/>
        <c:minorTickMark val="none"/>
        <c:tickLblPos val="nextTo"/>
        <c:crossAx val="227116544"/>
        <c:crosses val="autoZero"/>
        <c:auto val="1"/>
        <c:lblAlgn val="ctr"/>
        <c:lblOffset val="100"/>
        <c:noMultiLvlLbl val="0"/>
      </c:catAx>
      <c:valAx>
        <c:axId val="227116544"/>
        <c:scaling>
          <c:orientation val="minMax"/>
        </c:scaling>
        <c:delete val="0"/>
        <c:axPos val="l"/>
        <c:majorGridlines/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crossAx val="227115008"/>
        <c:crosses val="autoZero"/>
        <c:crossBetween val="between"/>
      </c:valAx>
    </c:plotArea>
    <c:legend>
      <c:legendPos val="b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Pareto Chart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[1]Sheet3!$G$1</c:f>
              <c:strCache>
                <c:ptCount val="1"/>
                <c:pt idx="0">
                  <c:v>Jumlah Defect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[1]Sheet3!$F$2:$F$6</c:f>
              <c:strCache>
                <c:ptCount val="5"/>
                <c:pt idx="0">
                  <c:v>Awal Start</c:v>
                </c:pt>
                <c:pt idx="1">
                  <c:v>Defect Tinta</c:v>
                </c:pt>
                <c:pt idx="2">
                  <c:v>Defect  Body</c:v>
                </c:pt>
                <c:pt idx="3">
                  <c:v>0</c:v>
                </c:pt>
              </c:strCache>
            </c:strRef>
          </c:cat>
          <c:val>
            <c:numRef>
              <c:f>[1]Sheet3!$G$2:$G$6</c:f>
              <c:numCache>
                <c:formatCode>General</c:formatCode>
                <c:ptCount val="5"/>
                <c:pt idx="0">
                  <c:v>91450</c:v>
                </c:pt>
                <c:pt idx="1">
                  <c:v>80750</c:v>
                </c:pt>
                <c:pt idx="2">
                  <c:v>80600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529-49EC-8AC1-3626ED75E8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0"/>
        <c:overlap val="-27"/>
        <c:axId val="227414400"/>
        <c:axId val="227417088"/>
      </c:barChart>
      <c:lineChart>
        <c:grouping val="standard"/>
        <c:varyColors val="0"/>
        <c:ser>
          <c:idx val="1"/>
          <c:order val="1"/>
          <c:tx>
            <c:strRef>
              <c:f>[1]Sheet3!$H$1</c:f>
              <c:strCache>
                <c:ptCount val="1"/>
                <c:pt idx="0">
                  <c:v>% Kumulatif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[1]Sheet3!$F$2:$F$6</c:f>
              <c:strCache>
                <c:ptCount val="5"/>
                <c:pt idx="0">
                  <c:v>Awal Start</c:v>
                </c:pt>
                <c:pt idx="1">
                  <c:v>Defect Tinta</c:v>
                </c:pt>
                <c:pt idx="2">
                  <c:v>Defect  Body</c:v>
                </c:pt>
                <c:pt idx="3">
                  <c:v>0</c:v>
                </c:pt>
              </c:strCache>
            </c:strRef>
          </c:cat>
          <c:val>
            <c:numRef>
              <c:f>[1]Sheet3!$H$2:$H$6</c:f>
              <c:numCache>
                <c:formatCode>General</c:formatCode>
                <c:ptCount val="5"/>
                <c:pt idx="0">
                  <c:v>0.36175000000000002</c:v>
                </c:pt>
                <c:pt idx="1">
                  <c:v>0.68117246835443046</c:v>
                </c:pt>
                <c:pt idx="2">
                  <c:v>1.0000015822784811</c:v>
                </c:pt>
                <c:pt idx="3">
                  <c:v>1.0000015822784811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529-49EC-8AC1-3626ED75E80B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27444992"/>
        <c:axId val="227443456"/>
      </c:lineChart>
      <c:catAx>
        <c:axId val="227414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417088"/>
        <c:crosses val="autoZero"/>
        <c:auto val="1"/>
        <c:lblAlgn val="ctr"/>
        <c:lblOffset val="100"/>
        <c:noMultiLvlLbl val="0"/>
      </c:catAx>
      <c:valAx>
        <c:axId val="227417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414400"/>
        <c:crosses val="autoZero"/>
        <c:crossBetween val="between"/>
      </c:valAx>
      <c:valAx>
        <c:axId val="227443456"/>
        <c:scaling>
          <c:orientation val="minMax"/>
          <c:max val="1"/>
        </c:scaling>
        <c:delete val="0"/>
        <c:axPos val="r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7444992"/>
        <c:crosses val="max"/>
        <c:crossBetween val="between"/>
      </c:valAx>
      <c:catAx>
        <c:axId val="22744499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27443456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1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</c:dTable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 -Chart 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>
        <c:manualLayout>
          <c:layoutTarget val="inner"/>
          <c:xMode val="edge"/>
          <c:yMode val="edge"/>
          <c:x val="3.1813169880809497E-2"/>
          <c:y val="6.6825064971157894E-2"/>
          <c:w val="0.93100155987816702"/>
          <c:h val="0.84475939994583549"/>
        </c:manualLayout>
      </c:layout>
      <c:lineChart>
        <c:grouping val="standard"/>
        <c:varyColors val="0"/>
        <c:ser>
          <c:idx val="4"/>
          <c:order val="4"/>
          <c:tx>
            <c:strRef>
              <c:f>[2]Sheet4!$D$1</c:f>
              <c:strCache>
                <c:ptCount val="1"/>
                <c:pt idx="0">
                  <c:v>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[2]Sheet4!$D$2:$D$51</c:f>
              <c:numCache>
                <c:formatCode>General</c:formatCode>
                <c:ptCount val="50"/>
                <c:pt idx="0">
                  <c:v>5.6969696969696969E-2</c:v>
                </c:pt>
                <c:pt idx="1">
                  <c:v>5.8676470588235295E-2</c:v>
                </c:pt>
                <c:pt idx="2">
                  <c:v>5.5E-2</c:v>
                </c:pt>
                <c:pt idx="3">
                  <c:v>5.5454545454545458E-2</c:v>
                </c:pt>
                <c:pt idx="4">
                  <c:v>4.6103896103896105E-2</c:v>
                </c:pt>
                <c:pt idx="5">
                  <c:v>5.5303030303030305E-2</c:v>
                </c:pt>
                <c:pt idx="6">
                  <c:v>4.5292207792207793E-2</c:v>
                </c:pt>
                <c:pt idx="7">
                  <c:v>4.6060606060606059E-2</c:v>
                </c:pt>
                <c:pt idx="8">
                  <c:v>5.5131964809384162E-2</c:v>
                </c:pt>
                <c:pt idx="9">
                  <c:v>5.6598240469208208E-2</c:v>
                </c:pt>
                <c:pt idx="10">
                  <c:v>6.5482954545454539E-2</c:v>
                </c:pt>
                <c:pt idx="11">
                  <c:v>6.5198863636363638E-2</c:v>
                </c:pt>
                <c:pt idx="12">
                  <c:v>5.5606060606060603E-2</c:v>
                </c:pt>
                <c:pt idx="13">
                  <c:v>5.5454545454545458E-2</c:v>
                </c:pt>
                <c:pt idx="14">
                  <c:v>5.8806818181818182E-2</c:v>
                </c:pt>
                <c:pt idx="15">
                  <c:v>5.823863636363636E-2</c:v>
                </c:pt>
                <c:pt idx="16">
                  <c:v>5.6363636363636366E-2</c:v>
                </c:pt>
                <c:pt idx="17">
                  <c:v>5.6818181818181816E-2</c:v>
                </c:pt>
                <c:pt idx="18">
                  <c:v>5.514705882352941E-2</c:v>
                </c:pt>
                <c:pt idx="19">
                  <c:v>5.6515151515151518E-2</c:v>
                </c:pt>
                <c:pt idx="20">
                  <c:v>5.6060606060606061E-2</c:v>
                </c:pt>
                <c:pt idx="21">
                  <c:v>4.7402597402597405E-2</c:v>
                </c:pt>
                <c:pt idx="22">
                  <c:v>4.5454545454545456E-2</c:v>
                </c:pt>
                <c:pt idx="23">
                  <c:v>5.5303030303030305E-2</c:v>
                </c:pt>
                <c:pt idx="24">
                  <c:v>5.5303030303030305E-2</c:v>
                </c:pt>
                <c:pt idx="25">
                  <c:v>5.6060606060606061E-2</c:v>
                </c:pt>
                <c:pt idx="26">
                  <c:v>5.5303030303030305E-2</c:v>
                </c:pt>
                <c:pt idx="27">
                  <c:v>6.5340909090909088E-2</c:v>
                </c:pt>
                <c:pt idx="28">
                  <c:v>6.5340909090909088E-2</c:v>
                </c:pt>
                <c:pt idx="29">
                  <c:v>5.8636363636363639E-2</c:v>
                </c:pt>
                <c:pt idx="30">
                  <c:v>5.6060606060606061E-2</c:v>
                </c:pt>
                <c:pt idx="31">
                  <c:v>5.0909090909090911E-2</c:v>
                </c:pt>
                <c:pt idx="32">
                  <c:v>4.528925619834711E-2</c:v>
                </c:pt>
                <c:pt idx="33">
                  <c:v>5.6212121212121213E-2</c:v>
                </c:pt>
                <c:pt idx="34">
                  <c:v>5.5151515151515153E-2</c:v>
                </c:pt>
                <c:pt idx="35">
                  <c:v>5.5909090909090908E-2</c:v>
                </c:pt>
                <c:pt idx="36">
                  <c:v>5.7424242424242426E-2</c:v>
                </c:pt>
                <c:pt idx="37">
                  <c:v>5.5294117647058827E-2</c:v>
                </c:pt>
                <c:pt idx="38">
                  <c:v>6.5767045454545453E-2</c:v>
                </c:pt>
                <c:pt idx="39">
                  <c:v>6.5482954545454539E-2</c:v>
                </c:pt>
                <c:pt idx="40">
                  <c:v>5.6231884057971013E-2</c:v>
                </c:pt>
                <c:pt idx="41">
                  <c:v>5.5942028985507243E-2</c:v>
                </c:pt>
                <c:pt idx="42">
                  <c:v>5.5882352941176473E-2</c:v>
                </c:pt>
                <c:pt idx="43">
                  <c:v>5.7941176470588232E-2</c:v>
                </c:pt>
                <c:pt idx="44">
                  <c:v>5.5E-2</c:v>
                </c:pt>
                <c:pt idx="45">
                  <c:v>5.5267175572519082E-2</c:v>
                </c:pt>
                <c:pt idx="46">
                  <c:v>5.6363636363636366E-2</c:v>
                </c:pt>
                <c:pt idx="47">
                  <c:v>5.5303030303030305E-2</c:v>
                </c:pt>
                <c:pt idx="48">
                  <c:v>5.5588235294117647E-2</c:v>
                </c:pt>
                <c:pt idx="49">
                  <c:v>5.6534090909090909E-2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93FE-48AD-98D3-331F2FEB66F6}"/>
            </c:ext>
          </c:extLst>
        </c:ser>
        <c:ser>
          <c:idx val="5"/>
          <c:order val="5"/>
          <c:tx>
            <c:strRef>
              <c:f>[2]Sheet4!$E$1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[2]Sheet4!$E$2:$E$51</c:f>
              <c:numCache>
                <c:formatCode>General</c:formatCode>
                <c:ptCount val="50"/>
                <c:pt idx="0">
                  <c:v>5.6121622837266481E-2</c:v>
                </c:pt>
                <c:pt idx="1">
                  <c:v>5.6121622837266481E-2</c:v>
                </c:pt>
                <c:pt idx="2">
                  <c:v>5.6121622837266481E-2</c:v>
                </c:pt>
                <c:pt idx="3">
                  <c:v>5.6121622837266481E-2</c:v>
                </c:pt>
                <c:pt idx="4">
                  <c:v>5.6121622837266481E-2</c:v>
                </c:pt>
                <c:pt idx="5">
                  <c:v>5.6121622837266481E-2</c:v>
                </c:pt>
                <c:pt idx="6">
                  <c:v>5.6121622837266481E-2</c:v>
                </c:pt>
                <c:pt idx="7">
                  <c:v>5.6121622837266481E-2</c:v>
                </c:pt>
                <c:pt idx="8">
                  <c:v>5.6121622837266481E-2</c:v>
                </c:pt>
                <c:pt idx="9">
                  <c:v>5.6121622837266481E-2</c:v>
                </c:pt>
                <c:pt idx="10">
                  <c:v>5.6121622837266481E-2</c:v>
                </c:pt>
                <c:pt idx="11">
                  <c:v>5.6121622837266481E-2</c:v>
                </c:pt>
                <c:pt idx="12">
                  <c:v>5.6121622837266481E-2</c:v>
                </c:pt>
                <c:pt idx="13">
                  <c:v>5.6121622837266481E-2</c:v>
                </c:pt>
                <c:pt idx="14">
                  <c:v>5.6121622837266481E-2</c:v>
                </c:pt>
                <c:pt idx="15">
                  <c:v>5.6121622837266481E-2</c:v>
                </c:pt>
                <c:pt idx="16">
                  <c:v>5.6121622837266481E-2</c:v>
                </c:pt>
                <c:pt idx="17">
                  <c:v>5.6121622837266481E-2</c:v>
                </c:pt>
                <c:pt idx="18">
                  <c:v>5.6121622837266481E-2</c:v>
                </c:pt>
                <c:pt idx="19">
                  <c:v>5.6121622837266481E-2</c:v>
                </c:pt>
                <c:pt idx="20">
                  <c:v>5.6121622837266481E-2</c:v>
                </c:pt>
                <c:pt idx="21">
                  <c:v>5.6121622837266481E-2</c:v>
                </c:pt>
                <c:pt idx="22">
                  <c:v>5.6121622837266481E-2</c:v>
                </c:pt>
                <c:pt idx="23">
                  <c:v>5.6121622837266481E-2</c:v>
                </c:pt>
                <c:pt idx="24">
                  <c:v>5.6121622837266481E-2</c:v>
                </c:pt>
                <c:pt idx="25">
                  <c:v>5.6121622837266481E-2</c:v>
                </c:pt>
                <c:pt idx="26">
                  <c:v>5.6121622837266481E-2</c:v>
                </c:pt>
                <c:pt idx="27">
                  <c:v>5.6121622837266481E-2</c:v>
                </c:pt>
                <c:pt idx="28">
                  <c:v>5.6121622837266481E-2</c:v>
                </c:pt>
                <c:pt idx="29">
                  <c:v>5.6121622837266481E-2</c:v>
                </c:pt>
                <c:pt idx="30">
                  <c:v>5.6121622837266481E-2</c:v>
                </c:pt>
                <c:pt idx="31">
                  <c:v>5.6121622837266481E-2</c:v>
                </c:pt>
                <c:pt idx="32">
                  <c:v>5.6121622837266481E-2</c:v>
                </c:pt>
                <c:pt idx="33">
                  <c:v>5.6121622837266481E-2</c:v>
                </c:pt>
                <c:pt idx="34">
                  <c:v>5.6121622837266481E-2</c:v>
                </c:pt>
                <c:pt idx="35">
                  <c:v>5.6121622837266481E-2</c:v>
                </c:pt>
                <c:pt idx="36">
                  <c:v>5.6121622837266481E-2</c:v>
                </c:pt>
                <c:pt idx="37">
                  <c:v>5.6121622837266481E-2</c:v>
                </c:pt>
                <c:pt idx="38">
                  <c:v>5.6121622837266481E-2</c:v>
                </c:pt>
                <c:pt idx="39">
                  <c:v>5.6121622837266481E-2</c:v>
                </c:pt>
                <c:pt idx="40">
                  <c:v>5.6121622837266481E-2</c:v>
                </c:pt>
                <c:pt idx="41">
                  <c:v>5.6121622837266481E-2</c:v>
                </c:pt>
                <c:pt idx="42">
                  <c:v>5.6121622837266481E-2</c:v>
                </c:pt>
                <c:pt idx="43">
                  <c:v>5.6121622837266481E-2</c:v>
                </c:pt>
                <c:pt idx="44">
                  <c:v>5.6121622837266481E-2</c:v>
                </c:pt>
                <c:pt idx="45">
                  <c:v>5.6121622837266481E-2</c:v>
                </c:pt>
                <c:pt idx="46">
                  <c:v>5.6121622837266481E-2</c:v>
                </c:pt>
                <c:pt idx="47">
                  <c:v>5.6121622837266481E-2</c:v>
                </c:pt>
                <c:pt idx="48">
                  <c:v>5.6121622837266481E-2</c:v>
                </c:pt>
                <c:pt idx="49">
                  <c:v>5.6121622837266481E-2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3FE-48AD-98D3-331F2FEB66F6}"/>
            </c:ext>
          </c:extLst>
        </c:ser>
        <c:ser>
          <c:idx val="6"/>
          <c:order val="6"/>
          <c:tx>
            <c:strRef>
              <c:f>[2]Sheet4!$F$1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[2]Sheet4!$F$2:$F$51</c:f>
              <c:numCache>
                <c:formatCode>General</c:formatCode>
                <c:ptCount val="50"/>
                <c:pt idx="0">
                  <c:v>6.4620712597677044E-2</c:v>
                </c:pt>
                <c:pt idx="1">
                  <c:v>6.4494793195675637E-2</c:v>
                </c:pt>
                <c:pt idx="2">
                  <c:v>6.4620712597677044E-2</c:v>
                </c:pt>
                <c:pt idx="3">
                  <c:v>6.4620712597677044E-2</c:v>
                </c:pt>
                <c:pt idx="4">
                  <c:v>6.4919016531394355E-2</c:v>
                </c:pt>
                <c:pt idx="5">
                  <c:v>6.4620712597677044E-2</c:v>
                </c:pt>
                <c:pt idx="6">
                  <c:v>6.4919016531394355E-2</c:v>
                </c:pt>
                <c:pt idx="7">
                  <c:v>6.4620712597677044E-2</c:v>
                </c:pt>
                <c:pt idx="8">
                  <c:v>6.448250680555262E-2</c:v>
                </c:pt>
                <c:pt idx="9">
                  <c:v>6.448250680555262E-2</c:v>
                </c:pt>
                <c:pt idx="10">
                  <c:v>6.43508311122645E-2</c:v>
                </c:pt>
                <c:pt idx="11">
                  <c:v>6.43508311122645E-2</c:v>
                </c:pt>
                <c:pt idx="12">
                  <c:v>6.4620712597677044E-2</c:v>
                </c:pt>
                <c:pt idx="13">
                  <c:v>6.4620712597677044E-2</c:v>
                </c:pt>
                <c:pt idx="14">
                  <c:v>6.43508311122645E-2</c:v>
                </c:pt>
                <c:pt idx="15">
                  <c:v>6.43508311122645E-2</c:v>
                </c:pt>
                <c:pt idx="16">
                  <c:v>6.4620712597677044E-2</c:v>
                </c:pt>
                <c:pt idx="17">
                  <c:v>6.4620712597677044E-2</c:v>
                </c:pt>
                <c:pt idx="18">
                  <c:v>6.4494793195675637E-2</c:v>
                </c:pt>
                <c:pt idx="19">
                  <c:v>6.4620712597677044E-2</c:v>
                </c:pt>
                <c:pt idx="20">
                  <c:v>6.4620712597677044E-2</c:v>
                </c:pt>
                <c:pt idx="21">
                  <c:v>6.4919016531394355E-2</c:v>
                </c:pt>
                <c:pt idx="22">
                  <c:v>6.4919016531394355E-2</c:v>
                </c:pt>
                <c:pt idx="23">
                  <c:v>6.4620712597677044E-2</c:v>
                </c:pt>
                <c:pt idx="24">
                  <c:v>6.4620712597677044E-2</c:v>
                </c:pt>
                <c:pt idx="25">
                  <c:v>6.4620712597677044E-2</c:v>
                </c:pt>
                <c:pt idx="26">
                  <c:v>6.4620712597677044E-2</c:v>
                </c:pt>
                <c:pt idx="27">
                  <c:v>6.43508311122645E-2</c:v>
                </c:pt>
                <c:pt idx="28">
                  <c:v>6.43508311122645E-2</c:v>
                </c:pt>
                <c:pt idx="29">
                  <c:v>6.4620712597677044E-2</c:v>
                </c:pt>
                <c:pt idx="30">
                  <c:v>6.4620712597677044E-2</c:v>
                </c:pt>
                <c:pt idx="31">
                  <c:v>6.4998632576762541E-2</c:v>
                </c:pt>
                <c:pt idx="32">
                  <c:v>6.4998632576762541E-2</c:v>
                </c:pt>
                <c:pt idx="33">
                  <c:v>6.4620712597677044E-2</c:v>
                </c:pt>
                <c:pt idx="34">
                  <c:v>6.4620712597677044E-2</c:v>
                </c:pt>
                <c:pt idx="35">
                  <c:v>6.4620712597677044E-2</c:v>
                </c:pt>
                <c:pt idx="36">
                  <c:v>6.4620712597677044E-2</c:v>
                </c:pt>
                <c:pt idx="37">
                  <c:v>6.4494793195675637E-2</c:v>
                </c:pt>
                <c:pt idx="38">
                  <c:v>6.43508311122645E-2</c:v>
                </c:pt>
                <c:pt idx="39">
                  <c:v>6.43508311122645E-2</c:v>
                </c:pt>
                <c:pt idx="40">
                  <c:v>6.4433896603057025E-2</c:v>
                </c:pt>
                <c:pt idx="41">
                  <c:v>6.4433896603057025E-2</c:v>
                </c:pt>
                <c:pt idx="42">
                  <c:v>6.4494793195675637E-2</c:v>
                </c:pt>
                <c:pt idx="43">
                  <c:v>6.4494793195675637E-2</c:v>
                </c:pt>
                <c:pt idx="44">
                  <c:v>6.4494793195675637E-2</c:v>
                </c:pt>
                <c:pt idx="45">
                  <c:v>6.4653090199725455E-2</c:v>
                </c:pt>
                <c:pt idx="46">
                  <c:v>6.4620712597677044E-2</c:v>
                </c:pt>
                <c:pt idx="47">
                  <c:v>6.4620712597677044E-2</c:v>
                </c:pt>
                <c:pt idx="48">
                  <c:v>6.4494793195675637E-2</c:v>
                </c:pt>
                <c:pt idx="49">
                  <c:v>6.43508311122645E-2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FE-48AD-98D3-331F2FEB66F6}"/>
            </c:ext>
          </c:extLst>
        </c:ser>
        <c:ser>
          <c:idx val="7"/>
          <c:order val="7"/>
          <c:tx>
            <c:strRef>
              <c:f>[2]Sheet4!$G$1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[2]Sheet4!$G$2:$G$51</c:f>
              <c:numCache>
                <c:formatCode>General</c:formatCode>
                <c:ptCount val="50"/>
                <c:pt idx="0">
                  <c:v>4.7622533076855926E-2</c:v>
                </c:pt>
                <c:pt idx="1">
                  <c:v>4.7748452478857333E-2</c:v>
                </c:pt>
                <c:pt idx="2">
                  <c:v>4.7622533076855926E-2</c:v>
                </c:pt>
                <c:pt idx="3">
                  <c:v>4.7622533076855926E-2</c:v>
                </c:pt>
                <c:pt idx="4">
                  <c:v>4.7324229143138601E-2</c:v>
                </c:pt>
                <c:pt idx="5">
                  <c:v>4.7622533076855926E-2</c:v>
                </c:pt>
                <c:pt idx="6">
                  <c:v>4.7324229143138601E-2</c:v>
                </c:pt>
                <c:pt idx="7">
                  <c:v>4.7622533076855926E-2</c:v>
                </c:pt>
                <c:pt idx="8">
                  <c:v>4.7760738868980343E-2</c:v>
                </c:pt>
                <c:pt idx="9">
                  <c:v>4.7760738868980343E-2</c:v>
                </c:pt>
                <c:pt idx="10">
                  <c:v>4.7892414562268462E-2</c:v>
                </c:pt>
                <c:pt idx="11">
                  <c:v>4.7892414562268462E-2</c:v>
                </c:pt>
                <c:pt idx="12">
                  <c:v>4.7622533076855926E-2</c:v>
                </c:pt>
                <c:pt idx="13">
                  <c:v>4.7622533076855926E-2</c:v>
                </c:pt>
                <c:pt idx="14">
                  <c:v>4.7892414562268462E-2</c:v>
                </c:pt>
                <c:pt idx="15">
                  <c:v>4.7892414562268462E-2</c:v>
                </c:pt>
                <c:pt idx="16">
                  <c:v>4.7622533076855926E-2</c:v>
                </c:pt>
                <c:pt idx="17">
                  <c:v>4.7622533076855926E-2</c:v>
                </c:pt>
                <c:pt idx="18">
                  <c:v>4.7748452478857333E-2</c:v>
                </c:pt>
                <c:pt idx="19">
                  <c:v>4.7622533076855926E-2</c:v>
                </c:pt>
                <c:pt idx="20">
                  <c:v>4.7622533076855926E-2</c:v>
                </c:pt>
                <c:pt idx="21">
                  <c:v>4.7324229143138601E-2</c:v>
                </c:pt>
                <c:pt idx="22">
                  <c:v>4.7324229143138601E-2</c:v>
                </c:pt>
                <c:pt idx="23">
                  <c:v>4.7622533076855926E-2</c:v>
                </c:pt>
                <c:pt idx="24">
                  <c:v>4.7622533076855926E-2</c:v>
                </c:pt>
                <c:pt idx="25">
                  <c:v>4.7622533076855926E-2</c:v>
                </c:pt>
                <c:pt idx="26">
                  <c:v>4.7622533076855926E-2</c:v>
                </c:pt>
                <c:pt idx="27">
                  <c:v>4.7892414562268462E-2</c:v>
                </c:pt>
                <c:pt idx="28">
                  <c:v>4.7892414562268462E-2</c:v>
                </c:pt>
                <c:pt idx="29">
                  <c:v>4.7622533076855926E-2</c:v>
                </c:pt>
                <c:pt idx="30">
                  <c:v>4.7622533076855926E-2</c:v>
                </c:pt>
                <c:pt idx="31">
                  <c:v>4.7244613097770422E-2</c:v>
                </c:pt>
                <c:pt idx="32">
                  <c:v>4.7244613097770422E-2</c:v>
                </c:pt>
                <c:pt idx="33">
                  <c:v>4.7622533076855926E-2</c:v>
                </c:pt>
                <c:pt idx="34">
                  <c:v>4.7622533076855926E-2</c:v>
                </c:pt>
                <c:pt idx="35">
                  <c:v>4.7622533076855926E-2</c:v>
                </c:pt>
                <c:pt idx="36">
                  <c:v>4.7622533076855926E-2</c:v>
                </c:pt>
                <c:pt idx="37">
                  <c:v>4.7748452478857333E-2</c:v>
                </c:pt>
                <c:pt idx="38">
                  <c:v>4.7892414562268462E-2</c:v>
                </c:pt>
                <c:pt idx="39">
                  <c:v>4.7892414562268462E-2</c:v>
                </c:pt>
                <c:pt idx="40">
                  <c:v>4.7809349071475937E-2</c:v>
                </c:pt>
                <c:pt idx="41">
                  <c:v>4.7809349071475937E-2</c:v>
                </c:pt>
                <c:pt idx="42">
                  <c:v>4.7748452478857333E-2</c:v>
                </c:pt>
                <c:pt idx="43">
                  <c:v>4.7748452478857333E-2</c:v>
                </c:pt>
                <c:pt idx="44">
                  <c:v>4.7748452478857333E-2</c:v>
                </c:pt>
                <c:pt idx="45">
                  <c:v>4.7590155474807508E-2</c:v>
                </c:pt>
                <c:pt idx="46">
                  <c:v>4.7622533076855926E-2</c:v>
                </c:pt>
                <c:pt idx="47">
                  <c:v>4.7622533076855926E-2</c:v>
                </c:pt>
                <c:pt idx="48">
                  <c:v>4.7748452478857333E-2</c:v>
                </c:pt>
                <c:pt idx="49">
                  <c:v>4.7892414562268462E-2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3FE-48AD-98D3-331F2FEB66F6}"/>
            </c:ext>
          </c:extLst>
        </c:ser>
        <c:ser>
          <c:idx val="0"/>
          <c:order val="0"/>
          <c:tx>
            <c:strRef>
              <c:f>[2]Sheet4!$D$1</c:f>
              <c:strCache>
                <c:ptCount val="1"/>
                <c:pt idx="0">
                  <c:v>P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[2]Sheet4!$D$2:$D$51</c:f>
              <c:numCache>
                <c:formatCode>General</c:formatCode>
                <c:ptCount val="50"/>
                <c:pt idx="0">
                  <c:v>5.6969696969696969E-2</c:v>
                </c:pt>
                <c:pt idx="1">
                  <c:v>5.8676470588235295E-2</c:v>
                </c:pt>
                <c:pt idx="2">
                  <c:v>5.5E-2</c:v>
                </c:pt>
                <c:pt idx="3">
                  <c:v>5.5454545454545458E-2</c:v>
                </c:pt>
                <c:pt idx="4">
                  <c:v>4.6103896103896105E-2</c:v>
                </c:pt>
                <c:pt idx="5">
                  <c:v>5.5303030303030305E-2</c:v>
                </c:pt>
                <c:pt idx="6">
                  <c:v>4.5292207792207793E-2</c:v>
                </c:pt>
                <c:pt idx="7">
                  <c:v>4.6060606060606059E-2</c:v>
                </c:pt>
                <c:pt idx="8">
                  <c:v>5.5131964809384162E-2</c:v>
                </c:pt>
                <c:pt idx="9">
                  <c:v>5.6598240469208208E-2</c:v>
                </c:pt>
                <c:pt idx="10">
                  <c:v>6.5482954545454539E-2</c:v>
                </c:pt>
                <c:pt idx="11">
                  <c:v>6.5198863636363638E-2</c:v>
                </c:pt>
                <c:pt idx="12">
                  <c:v>5.5606060606060603E-2</c:v>
                </c:pt>
                <c:pt idx="13">
                  <c:v>5.5454545454545458E-2</c:v>
                </c:pt>
                <c:pt idx="14">
                  <c:v>5.8806818181818182E-2</c:v>
                </c:pt>
                <c:pt idx="15">
                  <c:v>5.823863636363636E-2</c:v>
                </c:pt>
                <c:pt idx="16">
                  <c:v>5.6363636363636366E-2</c:v>
                </c:pt>
                <c:pt idx="17">
                  <c:v>5.6818181818181816E-2</c:v>
                </c:pt>
                <c:pt idx="18">
                  <c:v>5.514705882352941E-2</c:v>
                </c:pt>
                <c:pt idx="19">
                  <c:v>5.6515151515151518E-2</c:v>
                </c:pt>
                <c:pt idx="20">
                  <c:v>5.6060606060606061E-2</c:v>
                </c:pt>
                <c:pt idx="21">
                  <c:v>4.7402597402597405E-2</c:v>
                </c:pt>
                <c:pt idx="22">
                  <c:v>4.5454545454545456E-2</c:v>
                </c:pt>
                <c:pt idx="23">
                  <c:v>5.5303030303030305E-2</c:v>
                </c:pt>
                <c:pt idx="24">
                  <c:v>5.5303030303030305E-2</c:v>
                </c:pt>
                <c:pt idx="25">
                  <c:v>5.6060606060606061E-2</c:v>
                </c:pt>
                <c:pt idx="26">
                  <c:v>5.5303030303030305E-2</c:v>
                </c:pt>
                <c:pt idx="27">
                  <c:v>6.5340909090909088E-2</c:v>
                </c:pt>
                <c:pt idx="28">
                  <c:v>6.5340909090909088E-2</c:v>
                </c:pt>
                <c:pt idx="29">
                  <c:v>5.8636363636363639E-2</c:v>
                </c:pt>
                <c:pt idx="30">
                  <c:v>5.6060606060606061E-2</c:v>
                </c:pt>
                <c:pt idx="31">
                  <c:v>5.0909090909090911E-2</c:v>
                </c:pt>
                <c:pt idx="32">
                  <c:v>4.528925619834711E-2</c:v>
                </c:pt>
                <c:pt idx="33">
                  <c:v>5.6212121212121213E-2</c:v>
                </c:pt>
                <c:pt idx="34">
                  <c:v>5.5151515151515153E-2</c:v>
                </c:pt>
                <c:pt idx="35">
                  <c:v>5.5909090909090908E-2</c:v>
                </c:pt>
                <c:pt idx="36">
                  <c:v>5.7424242424242426E-2</c:v>
                </c:pt>
                <c:pt idx="37">
                  <c:v>5.5294117647058827E-2</c:v>
                </c:pt>
                <c:pt idx="38">
                  <c:v>6.5767045454545453E-2</c:v>
                </c:pt>
                <c:pt idx="39">
                  <c:v>6.5482954545454539E-2</c:v>
                </c:pt>
                <c:pt idx="40">
                  <c:v>5.6231884057971013E-2</c:v>
                </c:pt>
                <c:pt idx="41">
                  <c:v>5.5942028985507243E-2</c:v>
                </c:pt>
                <c:pt idx="42">
                  <c:v>5.5882352941176473E-2</c:v>
                </c:pt>
                <c:pt idx="43">
                  <c:v>5.7941176470588232E-2</c:v>
                </c:pt>
                <c:pt idx="44">
                  <c:v>5.5E-2</c:v>
                </c:pt>
                <c:pt idx="45">
                  <c:v>5.5267175572519082E-2</c:v>
                </c:pt>
                <c:pt idx="46">
                  <c:v>5.6363636363636366E-2</c:v>
                </c:pt>
                <c:pt idx="47">
                  <c:v>5.5303030303030305E-2</c:v>
                </c:pt>
                <c:pt idx="48">
                  <c:v>5.5588235294117647E-2</c:v>
                </c:pt>
                <c:pt idx="49">
                  <c:v>5.6534090909090909E-2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3EF-48E8-806D-CA47FA41E15F}"/>
            </c:ext>
          </c:extLst>
        </c:ser>
        <c:ser>
          <c:idx val="1"/>
          <c:order val="1"/>
          <c:tx>
            <c:strRef>
              <c:f>[2]Sheet4!$E$1</c:f>
              <c:strCache>
                <c:ptCount val="1"/>
                <c:pt idx="0">
                  <c:v>CL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[2]Sheet4!$E$2:$E$51</c:f>
              <c:numCache>
                <c:formatCode>General</c:formatCode>
                <c:ptCount val="50"/>
                <c:pt idx="0">
                  <c:v>5.6121622837266481E-2</c:v>
                </c:pt>
                <c:pt idx="1">
                  <c:v>5.6121622837266481E-2</c:v>
                </c:pt>
                <c:pt idx="2">
                  <c:v>5.6121622837266481E-2</c:v>
                </c:pt>
                <c:pt idx="3">
                  <c:v>5.6121622837266481E-2</c:v>
                </c:pt>
                <c:pt idx="4">
                  <c:v>5.6121622837266481E-2</c:v>
                </c:pt>
                <c:pt idx="5">
                  <c:v>5.6121622837266481E-2</c:v>
                </c:pt>
                <c:pt idx="6">
                  <c:v>5.6121622837266481E-2</c:v>
                </c:pt>
                <c:pt idx="7">
                  <c:v>5.6121622837266481E-2</c:v>
                </c:pt>
                <c:pt idx="8">
                  <c:v>5.6121622837266481E-2</c:v>
                </c:pt>
                <c:pt idx="9">
                  <c:v>5.6121622837266481E-2</c:v>
                </c:pt>
                <c:pt idx="10">
                  <c:v>5.6121622837266481E-2</c:v>
                </c:pt>
                <c:pt idx="11">
                  <c:v>5.6121622837266481E-2</c:v>
                </c:pt>
                <c:pt idx="12">
                  <c:v>5.6121622837266481E-2</c:v>
                </c:pt>
                <c:pt idx="13">
                  <c:v>5.6121622837266481E-2</c:v>
                </c:pt>
                <c:pt idx="14">
                  <c:v>5.6121622837266481E-2</c:v>
                </c:pt>
                <c:pt idx="15">
                  <c:v>5.6121622837266481E-2</c:v>
                </c:pt>
                <c:pt idx="16">
                  <c:v>5.6121622837266481E-2</c:v>
                </c:pt>
                <c:pt idx="17">
                  <c:v>5.6121622837266481E-2</c:v>
                </c:pt>
                <c:pt idx="18">
                  <c:v>5.6121622837266481E-2</c:v>
                </c:pt>
                <c:pt idx="19">
                  <c:v>5.6121622837266481E-2</c:v>
                </c:pt>
                <c:pt idx="20">
                  <c:v>5.6121622837266481E-2</c:v>
                </c:pt>
                <c:pt idx="21">
                  <c:v>5.6121622837266481E-2</c:v>
                </c:pt>
                <c:pt idx="22">
                  <c:v>5.6121622837266481E-2</c:v>
                </c:pt>
                <c:pt idx="23">
                  <c:v>5.6121622837266481E-2</c:v>
                </c:pt>
                <c:pt idx="24">
                  <c:v>5.6121622837266481E-2</c:v>
                </c:pt>
                <c:pt idx="25">
                  <c:v>5.6121622837266481E-2</c:v>
                </c:pt>
                <c:pt idx="26">
                  <c:v>5.6121622837266481E-2</c:v>
                </c:pt>
                <c:pt idx="27">
                  <c:v>5.6121622837266481E-2</c:v>
                </c:pt>
                <c:pt idx="28">
                  <c:v>5.6121622837266481E-2</c:v>
                </c:pt>
                <c:pt idx="29">
                  <c:v>5.6121622837266481E-2</c:v>
                </c:pt>
                <c:pt idx="30">
                  <c:v>5.6121622837266481E-2</c:v>
                </c:pt>
                <c:pt idx="31">
                  <c:v>5.6121622837266481E-2</c:v>
                </c:pt>
                <c:pt idx="32">
                  <c:v>5.6121622837266481E-2</c:v>
                </c:pt>
                <c:pt idx="33">
                  <c:v>5.6121622837266481E-2</c:v>
                </c:pt>
                <c:pt idx="34">
                  <c:v>5.6121622837266481E-2</c:v>
                </c:pt>
                <c:pt idx="35">
                  <c:v>5.6121622837266481E-2</c:v>
                </c:pt>
                <c:pt idx="36">
                  <c:v>5.6121622837266481E-2</c:v>
                </c:pt>
                <c:pt idx="37">
                  <c:v>5.6121622837266481E-2</c:v>
                </c:pt>
                <c:pt idx="38">
                  <c:v>5.6121622837266481E-2</c:v>
                </c:pt>
                <c:pt idx="39">
                  <c:v>5.6121622837266481E-2</c:v>
                </c:pt>
                <c:pt idx="40">
                  <c:v>5.6121622837266481E-2</c:v>
                </c:pt>
                <c:pt idx="41">
                  <c:v>5.6121622837266481E-2</c:v>
                </c:pt>
                <c:pt idx="42">
                  <c:v>5.6121622837266481E-2</c:v>
                </c:pt>
                <c:pt idx="43">
                  <c:v>5.6121622837266481E-2</c:v>
                </c:pt>
                <c:pt idx="44">
                  <c:v>5.6121622837266481E-2</c:v>
                </c:pt>
                <c:pt idx="45">
                  <c:v>5.6121622837266481E-2</c:v>
                </c:pt>
                <c:pt idx="46">
                  <c:v>5.6121622837266481E-2</c:v>
                </c:pt>
                <c:pt idx="47">
                  <c:v>5.6121622837266481E-2</c:v>
                </c:pt>
                <c:pt idx="48">
                  <c:v>5.6121622837266481E-2</c:v>
                </c:pt>
                <c:pt idx="49">
                  <c:v>5.6121622837266481E-2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3EF-48E8-806D-CA47FA41E15F}"/>
            </c:ext>
          </c:extLst>
        </c:ser>
        <c:ser>
          <c:idx val="2"/>
          <c:order val="2"/>
          <c:tx>
            <c:strRef>
              <c:f>[2]Sheet4!$F$1</c:f>
              <c:strCache>
                <c:ptCount val="1"/>
                <c:pt idx="0">
                  <c:v>UCL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[2]Sheet4!$F$2:$F$51</c:f>
              <c:numCache>
                <c:formatCode>General</c:formatCode>
                <c:ptCount val="50"/>
                <c:pt idx="0">
                  <c:v>6.4620712597677044E-2</c:v>
                </c:pt>
                <c:pt idx="1">
                  <c:v>6.4494793195675637E-2</c:v>
                </c:pt>
                <c:pt idx="2">
                  <c:v>6.4620712597677044E-2</c:v>
                </c:pt>
                <c:pt idx="3">
                  <c:v>6.4620712597677044E-2</c:v>
                </c:pt>
                <c:pt idx="4">
                  <c:v>6.4919016531394355E-2</c:v>
                </c:pt>
                <c:pt idx="5">
                  <c:v>6.4620712597677044E-2</c:v>
                </c:pt>
                <c:pt idx="6">
                  <c:v>6.4919016531394355E-2</c:v>
                </c:pt>
                <c:pt idx="7">
                  <c:v>6.4620712597677044E-2</c:v>
                </c:pt>
                <c:pt idx="8">
                  <c:v>6.448250680555262E-2</c:v>
                </c:pt>
                <c:pt idx="9">
                  <c:v>6.448250680555262E-2</c:v>
                </c:pt>
                <c:pt idx="10">
                  <c:v>6.43508311122645E-2</c:v>
                </c:pt>
                <c:pt idx="11">
                  <c:v>6.43508311122645E-2</c:v>
                </c:pt>
                <c:pt idx="12">
                  <c:v>6.4620712597677044E-2</c:v>
                </c:pt>
                <c:pt idx="13">
                  <c:v>6.4620712597677044E-2</c:v>
                </c:pt>
                <c:pt idx="14">
                  <c:v>6.43508311122645E-2</c:v>
                </c:pt>
                <c:pt idx="15">
                  <c:v>6.43508311122645E-2</c:v>
                </c:pt>
                <c:pt idx="16">
                  <c:v>6.4620712597677044E-2</c:v>
                </c:pt>
                <c:pt idx="17">
                  <c:v>6.4620712597677044E-2</c:v>
                </c:pt>
                <c:pt idx="18">
                  <c:v>6.4494793195675637E-2</c:v>
                </c:pt>
                <c:pt idx="19">
                  <c:v>6.4620712597677044E-2</c:v>
                </c:pt>
                <c:pt idx="20">
                  <c:v>6.4620712597677044E-2</c:v>
                </c:pt>
                <c:pt idx="21">
                  <c:v>6.4919016531394355E-2</c:v>
                </c:pt>
                <c:pt idx="22">
                  <c:v>6.4919016531394355E-2</c:v>
                </c:pt>
                <c:pt idx="23">
                  <c:v>6.4620712597677044E-2</c:v>
                </c:pt>
                <c:pt idx="24">
                  <c:v>6.4620712597677044E-2</c:v>
                </c:pt>
                <c:pt idx="25">
                  <c:v>6.4620712597677044E-2</c:v>
                </c:pt>
                <c:pt idx="26">
                  <c:v>6.4620712597677044E-2</c:v>
                </c:pt>
                <c:pt idx="27">
                  <c:v>6.43508311122645E-2</c:v>
                </c:pt>
                <c:pt idx="28">
                  <c:v>6.43508311122645E-2</c:v>
                </c:pt>
                <c:pt idx="29">
                  <c:v>6.4620712597677044E-2</c:v>
                </c:pt>
                <c:pt idx="30">
                  <c:v>6.4620712597677044E-2</c:v>
                </c:pt>
                <c:pt idx="31">
                  <c:v>6.4998632576762541E-2</c:v>
                </c:pt>
                <c:pt idx="32">
                  <c:v>6.4998632576762541E-2</c:v>
                </c:pt>
                <c:pt idx="33">
                  <c:v>6.4620712597677044E-2</c:v>
                </c:pt>
                <c:pt idx="34">
                  <c:v>6.4620712597677044E-2</c:v>
                </c:pt>
                <c:pt idx="35">
                  <c:v>6.4620712597677044E-2</c:v>
                </c:pt>
                <c:pt idx="36">
                  <c:v>6.4620712597677044E-2</c:v>
                </c:pt>
                <c:pt idx="37">
                  <c:v>6.4494793195675637E-2</c:v>
                </c:pt>
                <c:pt idx="38">
                  <c:v>6.43508311122645E-2</c:v>
                </c:pt>
                <c:pt idx="39">
                  <c:v>6.43508311122645E-2</c:v>
                </c:pt>
                <c:pt idx="40">
                  <c:v>6.4433896603057025E-2</c:v>
                </c:pt>
                <c:pt idx="41">
                  <c:v>6.4433896603057025E-2</c:v>
                </c:pt>
                <c:pt idx="42">
                  <c:v>6.4494793195675637E-2</c:v>
                </c:pt>
                <c:pt idx="43">
                  <c:v>6.4494793195675637E-2</c:v>
                </c:pt>
                <c:pt idx="44">
                  <c:v>6.4494793195675637E-2</c:v>
                </c:pt>
                <c:pt idx="45">
                  <c:v>6.4653090199725455E-2</c:v>
                </c:pt>
                <c:pt idx="46">
                  <c:v>6.4620712597677044E-2</c:v>
                </c:pt>
                <c:pt idx="47">
                  <c:v>6.4620712597677044E-2</c:v>
                </c:pt>
                <c:pt idx="48">
                  <c:v>6.4494793195675637E-2</c:v>
                </c:pt>
                <c:pt idx="49">
                  <c:v>6.43508311122645E-2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3EF-48E8-806D-CA47FA41E15F}"/>
            </c:ext>
          </c:extLst>
        </c:ser>
        <c:ser>
          <c:idx val="3"/>
          <c:order val="3"/>
          <c:tx>
            <c:strRef>
              <c:f>[2]Sheet4!$G$1</c:f>
              <c:strCache>
                <c:ptCount val="1"/>
                <c:pt idx="0">
                  <c:v>LCL</c:v>
                </c:pt>
              </c:strCache>
            </c:strRef>
          </c:tx>
          <c:spPr>
            <a:ln w="28575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val>
            <c:numRef>
              <c:f>[2]Sheet4!$G$2:$G$51</c:f>
              <c:numCache>
                <c:formatCode>General</c:formatCode>
                <c:ptCount val="50"/>
                <c:pt idx="0">
                  <c:v>4.7622533076855926E-2</c:v>
                </c:pt>
                <c:pt idx="1">
                  <c:v>4.7748452478857333E-2</c:v>
                </c:pt>
                <c:pt idx="2">
                  <c:v>4.7622533076855926E-2</c:v>
                </c:pt>
                <c:pt idx="3">
                  <c:v>4.7622533076855926E-2</c:v>
                </c:pt>
                <c:pt idx="4">
                  <c:v>4.7324229143138601E-2</c:v>
                </c:pt>
                <c:pt idx="5">
                  <c:v>4.7622533076855926E-2</c:v>
                </c:pt>
                <c:pt idx="6">
                  <c:v>4.7324229143138601E-2</c:v>
                </c:pt>
                <c:pt idx="7">
                  <c:v>4.7622533076855926E-2</c:v>
                </c:pt>
                <c:pt idx="8">
                  <c:v>4.7760738868980343E-2</c:v>
                </c:pt>
                <c:pt idx="9">
                  <c:v>4.7760738868980343E-2</c:v>
                </c:pt>
                <c:pt idx="10">
                  <c:v>4.7892414562268462E-2</c:v>
                </c:pt>
                <c:pt idx="11">
                  <c:v>4.7892414562268462E-2</c:v>
                </c:pt>
                <c:pt idx="12">
                  <c:v>4.7622533076855926E-2</c:v>
                </c:pt>
                <c:pt idx="13">
                  <c:v>4.7622533076855926E-2</c:v>
                </c:pt>
                <c:pt idx="14">
                  <c:v>4.7892414562268462E-2</c:v>
                </c:pt>
                <c:pt idx="15">
                  <c:v>4.7892414562268462E-2</c:v>
                </c:pt>
                <c:pt idx="16">
                  <c:v>4.7622533076855926E-2</c:v>
                </c:pt>
                <c:pt idx="17">
                  <c:v>4.7622533076855926E-2</c:v>
                </c:pt>
                <c:pt idx="18">
                  <c:v>4.7748452478857333E-2</c:v>
                </c:pt>
                <c:pt idx="19">
                  <c:v>4.7622533076855926E-2</c:v>
                </c:pt>
                <c:pt idx="20">
                  <c:v>4.7622533076855926E-2</c:v>
                </c:pt>
                <c:pt idx="21">
                  <c:v>4.7324229143138601E-2</c:v>
                </c:pt>
                <c:pt idx="22">
                  <c:v>4.7324229143138601E-2</c:v>
                </c:pt>
                <c:pt idx="23">
                  <c:v>4.7622533076855926E-2</c:v>
                </c:pt>
                <c:pt idx="24">
                  <c:v>4.7622533076855926E-2</c:v>
                </c:pt>
                <c:pt idx="25">
                  <c:v>4.7622533076855926E-2</c:v>
                </c:pt>
                <c:pt idx="26">
                  <c:v>4.7622533076855926E-2</c:v>
                </c:pt>
                <c:pt idx="27">
                  <c:v>4.7892414562268462E-2</c:v>
                </c:pt>
                <c:pt idx="28">
                  <c:v>4.7892414562268462E-2</c:v>
                </c:pt>
                <c:pt idx="29">
                  <c:v>4.7622533076855926E-2</c:v>
                </c:pt>
                <c:pt idx="30">
                  <c:v>4.7622533076855926E-2</c:v>
                </c:pt>
                <c:pt idx="31">
                  <c:v>4.7244613097770422E-2</c:v>
                </c:pt>
                <c:pt idx="32">
                  <c:v>4.7244613097770422E-2</c:v>
                </c:pt>
                <c:pt idx="33">
                  <c:v>4.7622533076855926E-2</c:v>
                </c:pt>
                <c:pt idx="34">
                  <c:v>4.7622533076855926E-2</c:v>
                </c:pt>
                <c:pt idx="35">
                  <c:v>4.7622533076855926E-2</c:v>
                </c:pt>
                <c:pt idx="36">
                  <c:v>4.7622533076855926E-2</c:v>
                </c:pt>
                <c:pt idx="37">
                  <c:v>4.7748452478857333E-2</c:v>
                </c:pt>
                <c:pt idx="38">
                  <c:v>4.7892414562268462E-2</c:v>
                </c:pt>
                <c:pt idx="39">
                  <c:v>4.7892414562268462E-2</c:v>
                </c:pt>
                <c:pt idx="40">
                  <c:v>4.7809349071475937E-2</c:v>
                </c:pt>
                <c:pt idx="41">
                  <c:v>4.7809349071475937E-2</c:v>
                </c:pt>
                <c:pt idx="42">
                  <c:v>4.7748452478857333E-2</c:v>
                </c:pt>
                <c:pt idx="43">
                  <c:v>4.7748452478857333E-2</c:v>
                </c:pt>
                <c:pt idx="44">
                  <c:v>4.7748452478857333E-2</c:v>
                </c:pt>
                <c:pt idx="45">
                  <c:v>4.7590155474807508E-2</c:v>
                </c:pt>
                <c:pt idx="46">
                  <c:v>4.7622533076855926E-2</c:v>
                </c:pt>
                <c:pt idx="47">
                  <c:v>4.7622533076855926E-2</c:v>
                </c:pt>
                <c:pt idx="48">
                  <c:v>4.7748452478857333E-2</c:v>
                </c:pt>
                <c:pt idx="49">
                  <c:v>4.7892414562268462E-2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3EF-48E8-806D-CA47FA41E1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26650752"/>
        <c:axId val="226652544"/>
      </c:lineChart>
      <c:catAx>
        <c:axId val="226650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652544"/>
        <c:crosses val="autoZero"/>
        <c:auto val="1"/>
        <c:lblAlgn val="ctr"/>
        <c:lblOffset val="100"/>
        <c:noMultiLvlLbl val="0"/>
      </c:catAx>
      <c:valAx>
        <c:axId val="226652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26650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163285</xdr:colOff>
      <xdr:row>12</xdr:row>
      <xdr:rowOff>57149</xdr:rowOff>
    </xdr:from>
    <xdr:to>
      <xdr:col>23</xdr:col>
      <xdr:colOff>0</xdr:colOff>
      <xdr:row>26</xdr:row>
      <xdr:rowOff>133349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33</xdr:col>
      <xdr:colOff>369094</xdr:colOff>
      <xdr:row>33</xdr:row>
      <xdr:rowOff>35720</xdr:rowOff>
    </xdr:from>
    <xdr:to>
      <xdr:col>40</xdr:col>
      <xdr:colOff>488156</xdr:colOff>
      <xdr:row>47</xdr:row>
      <xdr:rowOff>107157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0</xdr:colOff>
      <xdr:row>66</xdr:row>
      <xdr:rowOff>0</xdr:rowOff>
    </xdr:from>
    <xdr:to>
      <xdr:col>31</xdr:col>
      <xdr:colOff>604837</xdr:colOff>
      <xdr:row>79</xdr:row>
      <xdr:rowOff>176213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8</xdr:row>
      <xdr:rowOff>0</xdr:rowOff>
    </xdr:from>
    <xdr:to>
      <xdr:col>35</xdr:col>
      <xdr:colOff>48762</xdr:colOff>
      <xdr:row>45</xdr:row>
      <xdr:rowOff>397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XIOO/Downloads/data%20presentase%20kecacatan%20produ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XIOO/Downloads/data%20presentase%20kecacatan%20produk%20ke%20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1">
          <cell r="G1" t="str">
            <v>Jumlah Defect</v>
          </cell>
          <cell r="H1" t="str">
            <v>% Kumulatif</v>
          </cell>
        </row>
        <row r="2">
          <cell r="F2" t="str">
            <v>Awal Start</v>
          </cell>
          <cell r="G2">
            <v>91450</v>
          </cell>
          <cell r="H2">
            <v>0.36175000000000002</v>
          </cell>
        </row>
        <row r="3">
          <cell r="F3" t="str">
            <v>Defect Tinta</v>
          </cell>
          <cell r="G3">
            <v>80750</v>
          </cell>
          <cell r="H3">
            <v>0.68117246835443046</v>
          </cell>
        </row>
        <row r="4">
          <cell r="F4" t="str">
            <v>Defect  Body</v>
          </cell>
          <cell r="G4">
            <v>80600</v>
          </cell>
          <cell r="H4">
            <v>1.0000015822784811</v>
          </cell>
        </row>
        <row r="5">
          <cell r="F5">
            <v>0</v>
          </cell>
          <cell r="G5">
            <v>0</v>
          </cell>
          <cell r="H5">
            <v>1.0000015822784811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4"/>
      <sheetName val="Sheet3"/>
    </sheetNames>
    <sheetDataSet>
      <sheetData sheetId="0"/>
      <sheetData sheetId="1"/>
      <sheetData sheetId="2">
        <row r="1">
          <cell r="D1" t="str">
            <v>P</v>
          </cell>
          <cell r="E1" t="str">
            <v>CL</v>
          </cell>
          <cell r="F1" t="str">
            <v>UCL</v>
          </cell>
          <cell r="G1" t="str">
            <v>LCL</v>
          </cell>
        </row>
        <row r="2">
          <cell r="D2">
            <v>5.6969696969696969E-2</v>
          </cell>
          <cell r="E2">
            <v>5.6121622837266481E-2</v>
          </cell>
          <cell r="F2">
            <v>6.4620712597677044E-2</v>
          </cell>
          <cell r="G2">
            <v>4.7622533076855926E-2</v>
          </cell>
        </row>
        <row r="3">
          <cell r="D3">
            <v>5.8676470588235295E-2</v>
          </cell>
          <cell r="E3">
            <v>5.6121622837266481E-2</v>
          </cell>
          <cell r="F3">
            <v>6.4494793195675637E-2</v>
          </cell>
          <cell r="G3">
            <v>4.7748452478857333E-2</v>
          </cell>
        </row>
        <row r="4">
          <cell r="D4">
            <v>5.5E-2</v>
          </cell>
          <cell r="E4">
            <v>5.6121622837266481E-2</v>
          </cell>
          <cell r="F4">
            <v>6.4620712597677044E-2</v>
          </cell>
          <cell r="G4">
            <v>4.7622533076855926E-2</v>
          </cell>
        </row>
        <row r="5">
          <cell r="D5">
            <v>5.5454545454545458E-2</v>
          </cell>
          <cell r="E5">
            <v>5.6121622837266481E-2</v>
          </cell>
          <cell r="F5">
            <v>6.4620712597677044E-2</v>
          </cell>
          <cell r="G5">
            <v>4.7622533076855926E-2</v>
          </cell>
        </row>
        <row r="6">
          <cell r="D6">
            <v>4.6103896103896105E-2</v>
          </cell>
          <cell r="E6">
            <v>5.6121622837266481E-2</v>
          </cell>
          <cell r="F6">
            <v>6.4919016531394355E-2</v>
          </cell>
          <cell r="G6">
            <v>4.7324229143138601E-2</v>
          </cell>
        </row>
        <row r="7">
          <cell r="D7">
            <v>5.5303030303030305E-2</v>
          </cell>
          <cell r="E7">
            <v>5.6121622837266481E-2</v>
          </cell>
          <cell r="F7">
            <v>6.4620712597677044E-2</v>
          </cell>
          <cell r="G7">
            <v>4.7622533076855926E-2</v>
          </cell>
        </row>
        <row r="8">
          <cell r="D8">
            <v>4.5292207792207793E-2</v>
          </cell>
          <cell r="E8">
            <v>5.6121622837266481E-2</v>
          </cell>
          <cell r="F8">
            <v>6.4919016531394355E-2</v>
          </cell>
          <cell r="G8">
            <v>4.7324229143138601E-2</v>
          </cell>
        </row>
        <row r="9">
          <cell r="D9">
            <v>4.6060606060606059E-2</v>
          </cell>
          <cell r="E9">
            <v>5.6121622837266481E-2</v>
          </cell>
          <cell r="F9">
            <v>6.4620712597677044E-2</v>
          </cell>
          <cell r="G9">
            <v>4.7622533076855926E-2</v>
          </cell>
        </row>
        <row r="10">
          <cell r="D10">
            <v>5.5131964809384162E-2</v>
          </cell>
          <cell r="E10">
            <v>5.6121622837266481E-2</v>
          </cell>
          <cell r="F10">
            <v>6.448250680555262E-2</v>
          </cell>
          <cell r="G10">
            <v>4.7760738868980343E-2</v>
          </cell>
        </row>
        <row r="11">
          <cell r="D11">
            <v>5.6598240469208208E-2</v>
          </cell>
          <cell r="E11">
            <v>5.6121622837266481E-2</v>
          </cell>
          <cell r="F11">
            <v>6.448250680555262E-2</v>
          </cell>
          <cell r="G11">
            <v>4.7760738868980343E-2</v>
          </cell>
        </row>
        <row r="12">
          <cell r="D12">
            <v>6.5482954545454539E-2</v>
          </cell>
          <cell r="E12">
            <v>5.6121622837266481E-2</v>
          </cell>
          <cell r="F12">
            <v>6.43508311122645E-2</v>
          </cell>
          <cell r="G12">
            <v>4.7892414562268462E-2</v>
          </cell>
        </row>
        <row r="13">
          <cell r="D13">
            <v>6.5198863636363638E-2</v>
          </cell>
          <cell r="E13">
            <v>5.6121622837266481E-2</v>
          </cell>
          <cell r="F13">
            <v>6.43508311122645E-2</v>
          </cell>
          <cell r="G13">
            <v>4.7892414562268462E-2</v>
          </cell>
        </row>
        <row r="14">
          <cell r="D14">
            <v>5.5606060606060603E-2</v>
          </cell>
          <cell r="E14">
            <v>5.6121622837266481E-2</v>
          </cell>
          <cell r="F14">
            <v>6.4620712597677044E-2</v>
          </cell>
          <cell r="G14">
            <v>4.7622533076855926E-2</v>
          </cell>
        </row>
        <row r="15">
          <cell r="D15">
            <v>5.5454545454545458E-2</v>
          </cell>
          <cell r="E15">
            <v>5.6121622837266481E-2</v>
          </cell>
          <cell r="F15">
            <v>6.4620712597677044E-2</v>
          </cell>
          <cell r="G15">
            <v>4.7622533076855926E-2</v>
          </cell>
        </row>
        <row r="16">
          <cell r="D16">
            <v>5.8806818181818182E-2</v>
          </cell>
          <cell r="E16">
            <v>5.6121622837266481E-2</v>
          </cell>
          <cell r="F16">
            <v>6.43508311122645E-2</v>
          </cell>
          <cell r="G16">
            <v>4.7892414562268462E-2</v>
          </cell>
        </row>
        <row r="17">
          <cell r="D17">
            <v>5.823863636363636E-2</v>
          </cell>
          <cell r="E17">
            <v>5.6121622837266481E-2</v>
          </cell>
          <cell r="F17">
            <v>6.43508311122645E-2</v>
          </cell>
          <cell r="G17">
            <v>4.7892414562268462E-2</v>
          </cell>
        </row>
        <row r="18">
          <cell r="D18">
            <v>5.6363636363636366E-2</v>
          </cell>
          <cell r="E18">
            <v>5.6121622837266481E-2</v>
          </cell>
          <cell r="F18">
            <v>6.4620712597677044E-2</v>
          </cell>
          <cell r="G18">
            <v>4.7622533076855926E-2</v>
          </cell>
        </row>
        <row r="19">
          <cell r="D19">
            <v>5.6818181818181816E-2</v>
          </cell>
          <cell r="E19">
            <v>5.6121622837266481E-2</v>
          </cell>
          <cell r="F19">
            <v>6.4620712597677044E-2</v>
          </cell>
          <cell r="G19">
            <v>4.7622533076855926E-2</v>
          </cell>
        </row>
        <row r="20">
          <cell r="D20">
            <v>5.514705882352941E-2</v>
          </cell>
          <cell r="E20">
            <v>5.6121622837266481E-2</v>
          </cell>
          <cell r="F20">
            <v>6.4494793195675637E-2</v>
          </cell>
          <cell r="G20">
            <v>4.7748452478857333E-2</v>
          </cell>
        </row>
        <row r="21">
          <cell r="D21">
            <v>5.6515151515151518E-2</v>
          </cell>
          <cell r="E21">
            <v>5.6121622837266481E-2</v>
          </cell>
          <cell r="F21">
            <v>6.4620712597677044E-2</v>
          </cell>
          <cell r="G21">
            <v>4.7622533076855926E-2</v>
          </cell>
        </row>
        <row r="22">
          <cell r="D22">
            <v>5.6060606060606061E-2</v>
          </cell>
          <cell r="E22">
            <v>5.6121622837266481E-2</v>
          </cell>
          <cell r="F22">
            <v>6.4620712597677044E-2</v>
          </cell>
          <cell r="G22">
            <v>4.7622533076855926E-2</v>
          </cell>
        </row>
        <row r="23">
          <cell r="D23">
            <v>4.7402597402597405E-2</v>
          </cell>
          <cell r="E23">
            <v>5.6121622837266481E-2</v>
          </cell>
          <cell r="F23">
            <v>6.4919016531394355E-2</v>
          </cell>
          <cell r="G23">
            <v>4.7324229143138601E-2</v>
          </cell>
        </row>
        <row r="24">
          <cell r="D24">
            <v>4.5454545454545456E-2</v>
          </cell>
          <cell r="E24">
            <v>5.6121622837266481E-2</v>
          </cell>
          <cell r="F24">
            <v>6.4919016531394355E-2</v>
          </cell>
          <cell r="G24">
            <v>4.7324229143138601E-2</v>
          </cell>
        </row>
        <row r="25">
          <cell r="D25">
            <v>5.5303030303030305E-2</v>
          </cell>
          <cell r="E25">
            <v>5.6121622837266481E-2</v>
          </cell>
          <cell r="F25">
            <v>6.4620712597677044E-2</v>
          </cell>
          <cell r="G25">
            <v>4.7622533076855926E-2</v>
          </cell>
        </row>
        <row r="26">
          <cell r="D26">
            <v>5.5303030303030305E-2</v>
          </cell>
          <cell r="E26">
            <v>5.6121622837266481E-2</v>
          </cell>
          <cell r="F26">
            <v>6.4620712597677044E-2</v>
          </cell>
          <cell r="G26">
            <v>4.7622533076855926E-2</v>
          </cell>
        </row>
        <row r="27">
          <cell r="D27">
            <v>5.6060606060606061E-2</v>
          </cell>
          <cell r="E27">
            <v>5.6121622837266481E-2</v>
          </cell>
          <cell r="F27">
            <v>6.4620712597677044E-2</v>
          </cell>
          <cell r="G27">
            <v>4.7622533076855926E-2</v>
          </cell>
        </row>
        <row r="28">
          <cell r="D28">
            <v>5.5303030303030305E-2</v>
          </cell>
          <cell r="E28">
            <v>5.6121622837266481E-2</v>
          </cell>
          <cell r="F28">
            <v>6.4620712597677044E-2</v>
          </cell>
          <cell r="G28">
            <v>4.7622533076855926E-2</v>
          </cell>
        </row>
        <row r="29">
          <cell r="D29">
            <v>6.5340909090909088E-2</v>
          </cell>
          <cell r="E29">
            <v>5.6121622837266481E-2</v>
          </cell>
          <cell r="F29">
            <v>6.43508311122645E-2</v>
          </cell>
          <cell r="G29">
            <v>4.7892414562268462E-2</v>
          </cell>
        </row>
        <row r="30">
          <cell r="D30">
            <v>6.5340909090909088E-2</v>
          </cell>
          <cell r="E30">
            <v>5.6121622837266481E-2</v>
          </cell>
          <cell r="F30">
            <v>6.43508311122645E-2</v>
          </cell>
          <cell r="G30">
            <v>4.7892414562268462E-2</v>
          </cell>
        </row>
        <row r="31">
          <cell r="D31">
            <v>5.8636363636363639E-2</v>
          </cell>
          <cell r="E31">
            <v>5.6121622837266481E-2</v>
          </cell>
          <cell r="F31">
            <v>6.4620712597677044E-2</v>
          </cell>
          <cell r="G31">
            <v>4.7622533076855926E-2</v>
          </cell>
        </row>
        <row r="32">
          <cell r="D32">
            <v>5.6060606060606061E-2</v>
          </cell>
          <cell r="E32">
            <v>5.6121622837266481E-2</v>
          </cell>
          <cell r="F32">
            <v>6.4620712597677044E-2</v>
          </cell>
          <cell r="G32">
            <v>4.7622533076855926E-2</v>
          </cell>
        </row>
        <row r="33">
          <cell r="D33">
            <v>5.0909090909090911E-2</v>
          </cell>
          <cell r="E33">
            <v>5.6121622837266481E-2</v>
          </cell>
          <cell r="F33">
            <v>6.4998632576762541E-2</v>
          </cell>
          <cell r="G33">
            <v>4.7244613097770422E-2</v>
          </cell>
        </row>
        <row r="34">
          <cell r="D34">
            <v>4.528925619834711E-2</v>
          </cell>
          <cell r="E34">
            <v>5.6121622837266481E-2</v>
          </cell>
          <cell r="F34">
            <v>6.4998632576762541E-2</v>
          </cell>
          <cell r="G34">
            <v>4.7244613097770422E-2</v>
          </cell>
        </row>
        <row r="35">
          <cell r="D35">
            <v>5.6212121212121213E-2</v>
          </cell>
          <cell r="E35">
            <v>5.6121622837266481E-2</v>
          </cell>
          <cell r="F35">
            <v>6.4620712597677044E-2</v>
          </cell>
          <cell r="G35">
            <v>4.7622533076855926E-2</v>
          </cell>
        </row>
        <row r="36">
          <cell r="D36">
            <v>5.5151515151515153E-2</v>
          </cell>
          <cell r="E36">
            <v>5.6121622837266481E-2</v>
          </cell>
          <cell r="F36">
            <v>6.4620712597677044E-2</v>
          </cell>
          <cell r="G36">
            <v>4.7622533076855926E-2</v>
          </cell>
        </row>
        <row r="37">
          <cell r="D37">
            <v>5.5909090909090908E-2</v>
          </cell>
          <cell r="E37">
            <v>5.6121622837266481E-2</v>
          </cell>
          <cell r="F37">
            <v>6.4620712597677044E-2</v>
          </cell>
          <cell r="G37">
            <v>4.7622533076855926E-2</v>
          </cell>
        </row>
        <row r="38">
          <cell r="D38">
            <v>5.7424242424242426E-2</v>
          </cell>
          <cell r="E38">
            <v>5.6121622837266481E-2</v>
          </cell>
          <cell r="F38">
            <v>6.4620712597677044E-2</v>
          </cell>
          <cell r="G38">
            <v>4.7622533076855926E-2</v>
          </cell>
        </row>
        <row r="39">
          <cell r="D39">
            <v>5.5294117647058827E-2</v>
          </cell>
          <cell r="E39">
            <v>5.6121622837266481E-2</v>
          </cell>
          <cell r="F39">
            <v>6.4494793195675637E-2</v>
          </cell>
          <cell r="G39">
            <v>4.7748452478857333E-2</v>
          </cell>
        </row>
        <row r="40">
          <cell r="D40">
            <v>6.5767045454545453E-2</v>
          </cell>
          <cell r="E40">
            <v>5.6121622837266481E-2</v>
          </cell>
          <cell r="F40">
            <v>6.43508311122645E-2</v>
          </cell>
          <cell r="G40">
            <v>4.7892414562268462E-2</v>
          </cell>
        </row>
        <row r="41">
          <cell r="D41">
            <v>6.5482954545454539E-2</v>
          </cell>
          <cell r="E41">
            <v>5.6121622837266481E-2</v>
          </cell>
          <cell r="F41">
            <v>6.43508311122645E-2</v>
          </cell>
          <cell r="G41">
            <v>4.7892414562268462E-2</v>
          </cell>
        </row>
        <row r="42">
          <cell r="D42">
            <v>5.6231884057971013E-2</v>
          </cell>
          <cell r="E42">
            <v>5.6121622837266481E-2</v>
          </cell>
          <cell r="F42">
            <v>6.4433896603057025E-2</v>
          </cell>
          <cell r="G42">
            <v>4.7809349071475937E-2</v>
          </cell>
        </row>
        <row r="43">
          <cell r="D43">
            <v>5.5942028985507243E-2</v>
          </cell>
          <cell r="E43">
            <v>5.6121622837266481E-2</v>
          </cell>
          <cell r="F43">
            <v>6.4433896603057025E-2</v>
          </cell>
          <cell r="G43">
            <v>4.7809349071475937E-2</v>
          </cell>
        </row>
        <row r="44">
          <cell r="D44">
            <v>5.5882352941176473E-2</v>
          </cell>
          <cell r="E44">
            <v>5.6121622837266481E-2</v>
          </cell>
          <cell r="F44">
            <v>6.4494793195675637E-2</v>
          </cell>
          <cell r="G44">
            <v>4.7748452478857333E-2</v>
          </cell>
        </row>
        <row r="45">
          <cell r="D45">
            <v>5.7941176470588232E-2</v>
          </cell>
          <cell r="E45">
            <v>5.6121622837266481E-2</v>
          </cell>
          <cell r="F45">
            <v>6.4494793195675637E-2</v>
          </cell>
          <cell r="G45">
            <v>4.7748452478857333E-2</v>
          </cell>
        </row>
        <row r="46">
          <cell r="D46">
            <v>5.5E-2</v>
          </cell>
          <cell r="E46">
            <v>5.6121622837266481E-2</v>
          </cell>
          <cell r="F46">
            <v>6.4494793195675637E-2</v>
          </cell>
          <cell r="G46">
            <v>4.7748452478857333E-2</v>
          </cell>
        </row>
        <row r="47">
          <cell r="D47">
            <v>5.5267175572519082E-2</v>
          </cell>
          <cell r="E47">
            <v>5.6121622837266481E-2</v>
          </cell>
          <cell r="F47">
            <v>6.4653090199725455E-2</v>
          </cell>
          <cell r="G47">
            <v>4.7590155474807508E-2</v>
          </cell>
        </row>
        <row r="48">
          <cell r="D48">
            <v>5.6363636363636366E-2</v>
          </cell>
          <cell r="E48">
            <v>5.6121622837266481E-2</v>
          </cell>
          <cell r="F48">
            <v>6.4620712597677044E-2</v>
          </cell>
          <cell r="G48">
            <v>4.7622533076855926E-2</v>
          </cell>
        </row>
        <row r="49">
          <cell r="D49">
            <v>5.5303030303030305E-2</v>
          </cell>
          <cell r="E49">
            <v>5.6121622837266481E-2</v>
          </cell>
          <cell r="F49">
            <v>6.4620712597677044E-2</v>
          </cell>
          <cell r="G49">
            <v>4.7622533076855926E-2</v>
          </cell>
        </row>
        <row r="50">
          <cell r="D50">
            <v>5.5588235294117647E-2</v>
          </cell>
          <cell r="E50">
            <v>5.6121622837266481E-2</v>
          </cell>
          <cell r="F50">
            <v>6.4494793195675637E-2</v>
          </cell>
          <cell r="G50">
            <v>4.7748452478857333E-2</v>
          </cell>
        </row>
        <row r="51">
          <cell r="D51">
            <v>5.6534090909090909E-2</v>
          </cell>
          <cell r="E51">
            <v>5.6121622837266481E-2</v>
          </cell>
          <cell r="F51">
            <v>6.43508311122645E-2</v>
          </cell>
          <cell r="G51">
            <v>4.7892414562268462E-2</v>
          </cell>
        </row>
      </sheetData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71"/>
  <sheetViews>
    <sheetView topLeftCell="A7" zoomScale="60" zoomScaleNormal="60" workbookViewId="0">
      <selection activeCell="K31" sqref="K31"/>
    </sheetView>
  </sheetViews>
  <sheetFormatPr defaultRowHeight="15" x14ac:dyDescent="0.25"/>
  <cols>
    <col min="4" max="4" width="19.7109375" customWidth="1"/>
    <col min="5" max="5" width="15.5703125" customWidth="1"/>
    <col min="6" max="6" width="12.28515625" customWidth="1"/>
    <col min="7" max="7" width="14.5703125" customWidth="1"/>
    <col min="8" max="8" width="12.28515625" customWidth="1"/>
    <col min="9" max="9" width="18.7109375" customWidth="1"/>
    <col min="11" max="11" width="9.5703125" customWidth="1"/>
    <col min="13" max="13" width="14.28515625" customWidth="1"/>
    <col min="14" max="14" width="15.7109375" customWidth="1"/>
    <col min="17" max="17" width="15.85546875" customWidth="1"/>
    <col min="18" max="18" width="15.42578125" customWidth="1"/>
    <col min="19" max="19" width="21.140625" customWidth="1"/>
    <col min="20" max="20" width="17.7109375" customWidth="1"/>
    <col min="21" max="21" width="16.85546875" customWidth="1"/>
    <col min="28" max="28" width="25.85546875" customWidth="1"/>
    <col min="29" max="29" width="28" customWidth="1"/>
    <col min="34" max="34" width="12.140625" customWidth="1"/>
  </cols>
  <sheetData>
    <row r="1" spans="2:35" x14ac:dyDescent="0.25">
      <c r="B1" s="1" t="s">
        <v>2</v>
      </c>
      <c r="C1" s="1"/>
      <c r="E1" t="s">
        <v>35</v>
      </c>
    </row>
    <row r="2" spans="2:35" x14ac:dyDescent="0.25">
      <c r="B2" t="s">
        <v>31</v>
      </c>
    </row>
    <row r="3" spans="2:35" x14ac:dyDescent="0.25">
      <c r="B3" s="2" t="s">
        <v>0</v>
      </c>
      <c r="C3" s="2" t="s">
        <v>1</v>
      </c>
      <c r="D3" s="2" t="s">
        <v>5</v>
      </c>
      <c r="E3" s="2" t="s">
        <v>8</v>
      </c>
      <c r="F3" s="2" t="s">
        <v>4</v>
      </c>
      <c r="G3" s="2" t="s">
        <v>9</v>
      </c>
      <c r="H3" s="2" t="s">
        <v>10</v>
      </c>
      <c r="I3" s="2" t="s">
        <v>3</v>
      </c>
      <c r="J3" s="2"/>
      <c r="K3" s="2" t="s">
        <v>11</v>
      </c>
      <c r="M3" s="1" t="s">
        <v>32</v>
      </c>
      <c r="N3" s="1"/>
    </row>
    <row r="4" spans="2:35" x14ac:dyDescent="0.25">
      <c r="B4" s="3">
        <v>1</v>
      </c>
      <c r="C4" s="3">
        <v>2</v>
      </c>
      <c r="D4" s="3">
        <f>22*300</f>
        <v>6600</v>
      </c>
      <c r="E4" s="3">
        <v>142</v>
      </c>
      <c r="F4" s="3">
        <v>102</v>
      </c>
      <c r="G4" s="3">
        <v>94</v>
      </c>
      <c r="H4" s="3">
        <v>38</v>
      </c>
      <c r="I4" s="3">
        <f t="shared" ref="I4:I12" si="0">SUM(E4:H4)</f>
        <v>376</v>
      </c>
      <c r="J4" s="3"/>
      <c r="K4" s="23">
        <f t="shared" ref="K4:K35" si="1">I4/D4</f>
        <v>5.6969696969696969E-2</v>
      </c>
      <c r="M4" t="s">
        <v>33</v>
      </c>
    </row>
    <row r="5" spans="2:35" x14ac:dyDescent="0.25">
      <c r="B5" s="3">
        <v>2</v>
      </c>
      <c r="C5" s="3">
        <v>3</v>
      </c>
      <c r="D5" s="3">
        <v>6800</v>
      </c>
      <c r="E5" s="3">
        <v>170</v>
      </c>
      <c r="F5" s="3">
        <v>95</v>
      </c>
      <c r="G5" s="3">
        <v>90</v>
      </c>
      <c r="H5" s="3">
        <v>44</v>
      </c>
      <c r="I5" s="3">
        <f t="shared" si="0"/>
        <v>399</v>
      </c>
      <c r="J5" s="3"/>
      <c r="K5" s="23">
        <f t="shared" si="1"/>
        <v>5.8676470588235295E-2</v>
      </c>
      <c r="M5" s="1" t="s">
        <v>6</v>
      </c>
      <c r="Q5" s="2"/>
      <c r="R5" s="2" t="s">
        <v>13</v>
      </c>
      <c r="S5" s="2" t="s">
        <v>14</v>
      </c>
      <c r="T5" s="2" t="s">
        <v>15</v>
      </c>
      <c r="U5" s="2" t="s">
        <v>16</v>
      </c>
      <c r="AA5" s="21" t="s">
        <v>0</v>
      </c>
      <c r="AB5" s="21" t="s">
        <v>19</v>
      </c>
      <c r="AC5" s="21" t="s">
        <v>24</v>
      </c>
      <c r="AD5" s="21" t="s">
        <v>25</v>
      </c>
      <c r="AE5" s="21" t="s">
        <v>26</v>
      </c>
      <c r="AH5" t="s">
        <v>27</v>
      </c>
      <c r="AI5">
        <f>AVERAGE(AB6:AB55)</f>
        <v>374.32</v>
      </c>
    </row>
    <row r="6" spans="2:35" x14ac:dyDescent="0.25">
      <c r="B6" s="3">
        <v>3</v>
      </c>
      <c r="C6" s="3">
        <v>4</v>
      </c>
      <c r="D6" s="3">
        <f>22*300</f>
        <v>6600</v>
      </c>
      <c r="E6" s="3">
        <v>152</v>
      </c>
      <c r="F6" s="4">
        <v>93</v>
      </c>
      <c r="G6" s="4">
        <v>66</v>
      </c>
      <c r="H6" s="4">
        <v>52</v>
      </c>
      <c r="I6" s="3">
        <f t="shared" si="0"/>
        <v>363</v>
      </c>
      <c r="J6" s="3"/>
      <c r="K6" s="23">
        <f t="shared" si="1"/>
        <v>5.5E-2</v>
      </c>
      <c r="Q6" s="11"/>
      <c r="R6" s="11">
        <f>E54</f>
        <v>7695</v>
      </c>
      <c r="S6" s="11">
        <f>F54</f>
        <v>4761</v>
      </c>
      <c r="T6" s="11">
        <f>G54</f>
        <v>3547</v>
      </c>
      <c r="U6" s="11">
        <f>H54</f>
        <v>2713</v>
      </c>
      <c r="AA6" s="12">
        <v>1</v>
      </c>
      <c r="AB6" s="24">
        <v>376</v>
      </c>
      <c r="AC6" s="24">
        <f>$AI$5</f>
        <v>374.32</v>
      </c>
      <c r="AD6" s="12">
        <f>AC6+(3*$AI$6)</f>
        <v>512.05813664237758</v>
      </c>
      <c r="AE6" s="12">
        <f>AC6-(3*$AI$6)</f>
        <v>236.58186335762247</v>
      </c>
      <c r="AH6" t="s">
        <v>28</v>
      </c>
      <c r="AI6">
        <f>STDEV(AB6:AB55)</f>
        <v>45.912712214125847</v>
      </c>
    </row>
    <row r="7" spans="2:35" x14ac:dyDescent="0.25">
      <c r="B7" s="3">
        <v>4</v>
      </c>
      <c r="C7" s="3">
        <v>5</v>
      </c>
      <c r="D7" s="3">
        <f>22*300</f>
        <v>6600</v>
      </c>
      <c r="E7" s="3">
        <v>155</v>
      </c>
      <c r="F7" s="4">
        <v>95</v>
      </c>
      <c r="G7" s="4">
        <v>60</v>
      </c>
      <c r="H7" s="4">
        <v>56</v>
      </c>
      <c r="I7" s="3">
        <f t="shared" si="0"/>
        <v>366</v>
      </c>
      <c r="J7" s="3"/>
      <c r="K7" s="23">
        <f t="shared" si="1"/>
        <v>5.5454545454545458E-2</v>
      </c>
      <c r="AA7" s="12">
        <v>2</v>
      </c>
      <c r="AB7" s="24">
        <v>399</v>
      </c>
      <c r="AC7" s="24">
        <f t="shared" ref="AC7:AC55" si="2">$AI$5</f>
        <v>374.32</v>
      </c>
      <c r="AD7" s="12">
        <f t="shared" ref="AD7:AD55" si="3">AC7+(3*$AI$6)</f>
        <v>512.05813664237758</v>
      </c>
      <c r="AE7" s="12">
        <f t="shared" ref="AE7:AE55" si="4">AC7-(3*$AI$6)</f>
        <v>236.58186335762247</v>
      </c>
    </row>
    <row r="8" spans="2:35" x14ac:dyDescent="0.25">
      <c r="B8" s="3">
        <v>5</v>
      </c>
      <c r="C8" s="3">
        <v>6</v>
      </c>
      <c r="D8" s="3">
        <f>22*280</f>
        <v>6160</v>
      </c>
      <c r="E8" s="3">
        <v>115</v>
      </c>
      <c r="F8" s="4">
        <v>87</v>
      </c>
      <c r="G8" s="4">
        <v>42</v>
      </c>
      <c r="H8" s="4">
        <v>40</v>
      </c>
      <c r="I8" s="3">
        <f t="shared" si="0"/>
        <v>284</v>
      </c>
      <c r="J8" s="3"/>
      <c r="K8" s="23">
        <f t="shared" si="1"/>
        <v>4.6103896103896105E-2</v>
      </c>
      <c r="AA8" s="12">
        <v>3</v>
      </c>
      <c r="AB8" s="24">
        <v>363</v>
      </c>
      <c r="AC8" s="24">
        <f t="shared" si="2"/>
        <v>374.32</v>
      </c>
      <c r="AD8" s="12">
        <f t="shared" si="3"/>
        <v>512.05813664237758</v>
      </c>
      <c r="AE8" s="12">
        <f t="shared" si="4"/>
        <v>236.58186335762247</v>
      </c>
    </row>
    <row r="9" spans="2:35" x14ac:dyDescent="0.25">
      <c r="B9" s="3">
        <v>6</v>
      </c>
      <c r="C9" s="3">
        <v>7</v>
      </c>
      <c r="D9" s="3">
        <f>22*300</f>
        <v>6600</v>
      </c>
      <c r="E9" s="3">
        <v>137</v>
      </c>
      <c r="F9" s="4">
        <v>108</v>
      </c>
      <c r="G9" s="4">
        <v>66</v>
      </c>
      <c r="H9" s="4">
        <v>54</v>
      </c>
      <c r="I9" s="3">
        <f t="shared" si="0"/>
        <v>365</v>
      </c>
      <c r="J9" s="3"/>
      <c r="K9" s="23">
        <f t="shared" si="1"/>
        <v>5.5303030303030305E-2</v>
      </c>
      <c r="AA9" s="12">
        <v>4</v>
      </c>
      <c r="AB9" s="24">
        <v>366</v>
      </c>
      <c r="AC9" s="24">
        <f t="shared" si="2"/>
        <v>374.32</v>
      </c>
      <c r="AD9" s="12">
        <f t="shared" si="3"/>
        <v>512.05813664237758</v>
      </c>
      <c r="AE9" s="12">
        <f t="shared" si="4"/>
        <v>236.58186335762247</v>
      </c>
      <c r="AH9" t="s">
        <v>29</v>
      </c>
    </row>
    <row r="10" spans="2:35" x14ac:dyDescent="0.25">
      <c r="B10" s="3">
        <v>7</v>
      </c>
      <c r="C10" s="3">
        <v>8</v>
      </c>
      <c r="D10" s="3">
        <f>22*280</f>
        <v>6160</v>
      </c>
      <c r="E10" s="3">
        <v>112</v>
      </c>
      <c r="F10" s="4">
        <v>84</v>
      </c>
      <c r="G10" s="4">
        <v>30</v>
      </c>
      <c r="H10" s="4">
        <v>53</v>
      </c>
      <c r="I10" s="3">
        <f t="shared" si="0"/>
        <v>279</v>
      </c>
      <c r="J10" s="3"/>
      <c r="K10" s="23">
        <f t="shared" si="1"/>
        <v>4.5292207792207793E-2</v>
      </c>
      <c r="Q10" t="s">
        <v>12</v>
      </c>
      <c r="AA10" s="12">
        <v>5</v>
      </c>
      <c r="AB10" s="24">
        <v>284</v>
      </c>
      <c r="AC10" s="24">
        <f t="shared" si="2"/>
        <v>374.32</v>
      </c>
      <c r="AD10" s="12">
        <f t="shared" si="3"/>
        <v>512.05813664237758</v>
      </c>
      <c r="AE10" s="12">
        <f t="shared" si="4"/>
        <v>236.58186335762247</v>
      </c>
      <c r="AH10" t="s">
        <v>30</v>
      </c>
    </row>
    <row r="11" spans="2:35" x14ac:dyDescent="0.25">
      <c r="B11" s="3">
        <v>8</v>
      </c>
      <c r="C11" s="3">
        <v>9</v>
      </c>
      <c r="D11" s="3">
        <f>22*300</f>
        <v>6600</v>
      </c>
      <c r="E11" s="3">
        <v>128</v>
      </c>
      <c r="F11" s="4">
        <v>82</v>
      </c>
      <c r="G11" s="4">
        <v>54</v>
      </c>
      <c r="H11" s="4">
        <v>40</v>
      </c>
      <c r="I11" s="3">
        <f t="shared" si="0"/>
        <v>304</v>
      </c>
      <c r="J11" s="3"/>
      <c r="K11" s="23">
        <f t="shared" si="1"/>
        <v>4.6060606060606059E-2</v>
      </c>
      <c r="AA11" s="12">
        <v>6</v>
      </c>
      <c r="AB11" s="24">
        <v>365</v>
      </c>
      <c r="AC11" s="24">
        <f t="shared" si="2"/>
        <v>374.32</v>
      </c>
      <c r="AD11" s="12">
        <f t="shared" si="3"/>
        <v>512.05813664237758</v>
      </c>
      <c r="AE11" s="12">
        <f t="shared" si="4"/>
        <v>236.58186335762247</v>
      </c>
    </row>
    <row r="12" spans="2:35" x14ac:dyDescent="0.25">
      <c r="B12" s="3">
        <v>9</v>
      </c>
      <c r="C12" s="3">
        <v>10</v>
      </c>
      <c r="D12" s="3">
        <f>22*310</f>
        <v>6820</v>
      </c>
      <c r="E12" s="3">
        <v>168</v>
      </c>
      <c r="F12" s="4">
        <v>90</v>
      </c>
      <c r="G12" s="4">
        <v>65</v>
      </c>
      <c r="H12" s="4">
        <v>53</v>
      </c>
      <c r="I12" s="3">
        <f t="shared" si="0"/>
        <v>376</v>
      </c>
      <c r="J12" s="3"/>
      <c r="K12" s="23">
        <f t="shared" si="1"/>
        <v>5.5131964809384162E-2</v>
      </c>
      <c r="M12">
        <f>7040/22</f>
        <v>320</v>
      </c>
      <c r="AA12" s="12">
        <v>7</v>
      </c>
      <c r="AB12" s="24">
        <v>279</v>
      </c>
      <c r="AC12" s="24">
        <f t="shared" si="2"/>
        <v>374.32</v>
      </c>
      <c r="AD12" s="12">
        <f t="shared" si="3"/>
        <v>512.05813664237758</v>
      </c>
      <c r="AE12" s="12">
        <f t="shared" si="4"/>
        <v>236.58186335762247</v>
      </c>
    </row>
    <row r="13" spans="2:35" x14ac:dyDescent="0.25">
      <c r="B13" s="3">
        <v>10</v>
      </c>
      <c r="C13" s="3">
        <v>11</v>
      </c>
      <c r="D13" s="3">
        <f>22*310</f>
        <v>6820</v>
      </c>
      <c r="E13" s="3">
        <v>162</v>
      </c>
      <c r="F13" s="4">
        <v>94</v>
      </c>
      <c r="G13" s="4">
        <v>73</v>
      </c>
      <c r="H13" s="4">
        <v>57</v>
      </c>
      <c r="I13" s="3">
        <f>SUM(E13:H13)</f>
        <v>386</v>
      </c>
      <c r="J13" s="3"/>
      <c r="K13" s="23">
        <f t="shared" si="1"/>
        <v>5.6598240469208208E-2</v>
      </c>
      <c r="AA13" s="12">
        <v>8</v>
      </c>
      <c r="AB13" s="24">
        <v>304</v>
      </c>
      <c r="AC13" s="24">
        <f t="shared" si="2"/>
        <v>374.32</v>
      </c>
      <c r="AD13" s="12">
        <f t="shared" si="3"/>
        <v>512.05813664237758</v>
      </c>
      <c r="AE13" s="12">
        <f t="shared" si="4"/>
        <v>236.58186335762247</v>
      </c>
    </row>
    <row r="14" spans="2:35" x14ac:dyDescent="0.25">
      <c r="B14" s="3">
        <v>11</v>
      </c>
      <c r="C14" s="3">
        <v>12</v>
      </c>
      <c r="D14" s="3">
        <f>22*320</f>
        <v>7040</v>
      </c>
      <c r="E14" s="3">
        <v>195</v>
      </c>
      <c r="F14" s="4">
        <v>116</v>
      </c>
      <c r="G14" s="4">
        <v>90</v>
      </c>
      <c r="H14" s="4">
        <v>60</v>
      </c>
      <c r="I14" s="3">
        <f t="shared" ref="I14:I53" si="5">SUM(E14:H14)</f>
        <v>461</v>
      </c>
      <c r="J14" s="3"/>
      <c r="K14" s="23">
        <f t="shared" si="1"/>
        <v>6.5482954545454539E-2</v>
      </c>
      <c r="AA14" s="12">
        <v>9</v>
      </c>
      <c r="AB14" s="24">
        <v>376</v>
      </c>
      <c r="AC14" s="24">
        <f t="shared" si="2"/>
        <v>374.32</v>
      </c>
      <c r="AD14" s="12">
        <f t="shared" si="3"/>
        <v>512.05813664237758</v>
      </c>
      <c r="AE14" s="12">
        <f t="shared" si="4"/>
        <v>236.58186335762247</v>
      </c>
    </row>
    <row r="15" spans="2:35" x14ac:dyDescent="0.25">
      <c r="B15" s="3">
        <v>12</v>
      </c>
      <c r="C15" s="3">
        <v>14</v>
      </c>
      <c r="D15" s="3">
        <f>22*320</f>
        <v>7040</v>
      </c>
      <c r="E15" s="3">
        <v>190</v>
      </c>
      <c r="F15" s="4">
        <v>109</v>
      </c>
      <c r="G15" s="4">
        <v>98</v>
      </c>
      <c r="H15" s="4">
        <v>62</v>
      </c>
      <c r="I15" s="3">
        <f t="shared" si="5"/>
        <v>459</v>
      </c>
      <c r="J15" s="3"/>
      <c r="K15" s="23">
        <f t="shared" si="1"/>
        <v>6.5198863636363638E-2</v>
      </c>
      <c r="AA15" s="12">
        <v>10</v>
      </c>
      <c r="AB15" s="24">
        <v>386</v>
      </c>
      <c r="AC15" s="24">
        <f t="shared" si="2"/>
        <v>374.32</v>
      </c>
      <c r="AD15" s="12">
        <f t="shared" si="3"/>
        <v>512.05813664237758</v>
      </c>
      <c r="AE15" s="12">
        <f t="shared" si="4"/>
        <v>236.58186335762247</v>
      </c>
    </row>
    <row r="16" spans="2:35" x14ac:dyDescent="0.25">
      <c r="B16" s="3">
        <v>13</v>
      </c>
      <c r="C16" s="3">
        <v>15</v>
      </c>
      <c r="D16" s="3">
        <f>22*300</f>
        <v>6600</v>
      </c>
      <c r="E16" s="3">
        <v>138</v>
      </c>
      <c r="F16" s="4">
        <v>89</v>
      </c>
      <c r="G16" s="4">
        <v>74</v>
      </c>
      <c r="H16" s="4">
        <v>66</v>
      </c>
      <c r="I16" s="3">
        <f t="shared" si="5"/>
        <v>367</v>
      </c>
      <c r="J16" s="3"/>
      <c r="K16" s="23">
        <f t="shared" si="1"/>
        <v>5.5606060606060603E-2</v>
      </c>
      <c r="AA16" s="12">
        <v>11</v>
      </c>
      <c r="AB16" s="24">
        <v>461</v>
      </c>
      <c r="AC16" s="24">
        <f t="shared" si="2"/>
        <v>374.32</v>
      </c>
      <c r="AD16" s="12">
        <f t="shared" si="3"/>
        <v>512.05813664237758</v>
      </c>
      <c r="AE16" s="12">
        <f t="shared" si="4"/>
        <v>236.58186335762247</v>
      </c>
    </row>
    <row r="17" spans="2:31" x14ac:dyDescent="0.25">
      <c r="B17" s="3">
        <v>14</v>
      </c>
      <c r="C17" s="3">
        <v>16</v>
      </c>
      <c r="D17" s="3">
        <f t="shared" ref="D17:D27" si="6">22*300</f>
        <v>6600</v>
      </c>
      <c r="E17" s="3">
        <v>153</v>
      </c>
      <c r="F17" s="4">
        <v>85</v>
      </c>
      <c r="G17" s="4">
        <v>68</v>
      </c>
      <c r="H17" s="4">
        <v>60</v>
      </c>
      <c r="I17" s="3">
        <f t="shared" si="5"/>
        <v>366</v>
      </c>
      <c r="J17" s="3"/>
      <c r="K17" s="23">
        <f t="shared" si="1"/>
        <v>5.5454545454545458E-2</v>
      </c>
      <c r="AA17" s="12">
        <v>12</v>
      </c>
      <c r="AB17" s="24">
        <v>459</v>
      </c>
      <c r="AC17" s="24">
        <f t="shared" si="2"/>
        <v>374.32</v>
      </c>
      <c r="AD17" s="12">
        <f t="shared" si="3"/>
        <v>512.05813664237758</v>
      </c>
      <c r="AE17" s="12">
        <f t="shared" si="4"/>
        <v>236.58186335762247</v>
      </c>
    </row>
    <row r="18" spans="2:31" x14ac:dyDescent="0.25">
      <c r="B18" s="3">
        <v>15</v>
      </c>
      <c r="C18" s="3">
        <v>17</v>
      </c>
      <c r="D18" s="3">
        <v>7040</v>
      </c>
      <c r="E18" s="3">
        <v>172</v>
      </c>
      <c r="F18" s="4">
        <v>105</v>
      </c>
      <c r="G18" s="4">
        <v>77</v>
      </c>
      <c r="H18" s="4">
        <v>60</v>
      </c>
      <c r="I18" s="3">
        <f t="shared" si="5"/>
        <v>414</v>
      </c>
      <c r="J18" s="3"/>
      <c r="K18" s="23">
        <f t="shared" si="1"/>
        <v>5.8806818181818182E-2</v>
      </c>
      <c r="AA18" s="12">
        <v>13</v>
      </c>
      <c r="AB18" s="24">
        <v>367</v>
      </c>
      <c r="AC18" s="24">
        <f t="shared" si="2"/>
        <v>374.32</v>
      </c>
      <c r="AD18" s="12">
        <f t="shared" si="3"/>
        <v>512.05813664237758</v>
      </c>
      <c r="AE18" s="12">
        <f t="shared" si="4"/>
        <v>236.58186335762247</v>
      </c>
    </row>
    <row r="19" spans="2:31" x14ac:dyDescent="0.25">
      <c r="B19" s="3">
        <v>16</v>
      </c>
      <c r="C19" s="3">
        <v>18</v>
      </c>
      <c r="D19" s="3">
        <v>7040</v>
      </c>
      <c r="E19" s="3">
        <v>185</v>
      </c>
      <c r="F19" s="4">
        <v>100</v>
      </c>
      <c r="G19" s="4">
        <v>76</v>
      </c>
      <c r="H19" s="4">
        <v>49</v>
      </c>
      <c r="I19" s="3">
        <f t="shared" si="5"/>
        <v>410</v>
      </c>
      <c r="J19" s="3"/>
      <c r="K19" s="23">
        <f t="shared" si="1"/>
        <v>5.823863636363636E-2</v>
      </c>
      <c r="AA19" s="12">
        <v>14</v>
      </c>
      <c r="AB19" s="24">
        <v>366</v>
      </c>
      <c r="AC19" s="24">
        <f t="shared" si="2"/>
        <v>374.32</v>
      </c>
      <c r="AD19" s="12">
        <f t="shared" si="3"/>
        <v>512.05813664237758</v>
      </c>
      <c r="AE19" s="12">
        <f t="shared" si="4"/>
        <v>236.58186335762247</v>
      </c>
    </row>
    <row r="20" spans="2:31" x14ac:dyDescent="0.25">
      <c r="B20" s="3">
        <v>17</v>
      </c>
      <c r="C20" s="3">
        <v>19</v>
      </c>
      <c r="D20" s="3">
        <v>6600</v>
      </c>
      <c r="E20" s="3">
        <v>143</v>
      </c>
      <c r="F20" s="4">
        <v>88</v>
      </c>
      <c r="G20" s="4">
        <v>74</v>
      </c>
      <c r="H20" s="4">
        <v>67</v>
      </c>
      <c r="I20" s="3">
        <f t="shared" si="5"/>
        <v>372</v>
      </c>
      <c r="J20" s="3"/>
      <c r="K20" s="23">
        <f t="shared" si="1"/>
        <v>5.6363636363636366E-2</v>
      </c>
      <c r="AA20" s="12">
        <v>15</v>
      </c>
      <c r="AB20" s="24">
        <v>414</v>
      </c>
      <c r="AC20" s="24">
        <f t="shared" si="2"/>
        <v>374.32</v>
      </c>
      <c r="AD20" s="12">
        <f t="shared" si="3"/>
        <v>512.05813664237758</v>
      </c>
      <c r="AE20" s="12">
        <f t="shared" si="4"/>
        <v>236.58186335762247</v>
      </c>
    </row>
    <row r="21" spans="2:31" x14ac:dyDescent="0.25">
      <c r="B21" s="3">
        <v>18</v>
      </c>
      <c r="C21" s="3">
        <v>21</v>
      </c>
      <c r="D21" s="3">
        <v>6600</v>
      </c>
      <c r="E21" s="3">
        <v>162</v>
      </c>
      <c r="F21" s="4">
        <v>95</v>
      </c>
      <c r="G21" s="4">
        <v>78</v>
      </c>
      <c r="H21" s="4">
        <v>40</v>
      </c>
      <c r="I21" s="3">
        <f t="shared" si="5"/>
        <v>375</v>
      </c>
      <c r="J21" s="3"/>
      <c r="K21" s="23">
        <f t="shared" si="1"/>
        <v>5.6818181818181816E-2</v>
      </c>
      <c r="AA21" s="12">
        <v>16</v>
      </c>
      <c r="AB21" s="24">
        <v>410</v>
      </c>
      <c r="AC21" s="24">
        <f t="shared" si="2"/>
        <v>374.32</v>
      </c>
      <c r="AD21" s="12">
        <f t="shared" si="3"/>
        <v>512.05813664237758</v>
      </c>
      <c r="AE21" s="12">
        <f t="shared" si="4"/>
        <v>236.58186335762247</v>
      </c>
    </row>
    <row r="22" spans="2:31" x14ac:dyDescent="0.25">
      <c r="B22" s="3">
        <v>19</v>
      </c>
      <c r="C22" s="3">
        <v>22</v>
      </c>
      <c r="D22" s="3">
        <v>6800</v>
      </c>
      <c r="E22" s="3">
        <v>168</v>
      </c>
      <c r="F22" s="4">
        <v>97</v>
      </c>
      <c r="G22" s="4">
        <v>72</v>
      </c>
      <c r="H22" s="4">
        <v>38</v>
      </c>
      <c r="I22" s="3">
        <f t="shared" si="5"/>
        <v>375</v>
      </c>
      <c r="J22" s="3"/>
      <c r="K22" s="23">
        <f t="shared" si="1"/>
        <v>5.514705882352941E-2</v>
      </c>
      <c r="AA22" s="12">
        <v>17</v>
      </c>
      <c r="AB22" s="24">
        <v>372</v>
      </c>
      <c r="AC22" s="24">
        <f t="shared" si="2"/>
        <v>374.32</v>
      </c>
      <c r="AD22" s="12">
        <f t="shared" si="3"/>
        <v>512.05813664237758</v>
      </c>
      <c r="AE22" s="12">
        <f t="shared" si="4"/>
        <v>236.58186335762247</v>
      </c>
    </row>
    <row r="23" spans="2:31" x14ac:dyDescent="0.25">
      <c r="B23" s="3">
        <v>20</v>
      </c>
      <c r="C23" s="3">
        <v>23</v>
      </c>
      <c r="D23" s="3">
        <v>6600</v>
      </c>
      <c r="E23" s="3">
        <v>145</v>
      </c>
      <c r="F23" s="4">
        <v>90</v>
      </c>
      <c r="G23" s="4">
        <v>73</v>
      </c>
      <c r="H23" s="4">
        <v>65</v>
      </c>
      <c r="I23" s="3">
        <f t="shared" si="5"/>
        <v>373</v>
      </c>
      <c r="J23" s="3"/>
      <c r="K23" s="23">
        <f t="shared" si="1"/>
        <v>5.6515151515151518E-2</v>
      </c>
      <c r="AA23" s="12">
        <v>18</v>
      </c>
      <c r="AB23" s="24">
        <v>375</v>
      </c>
      <c r="AC23" s="24">
        <f t="shared" si="2"/>
        <v>374.32</v>
      </c>
      <c r="AD23" s="12">
        <f t="shared" si="3"/>
        <v>512.05813664237758</v>
      </c>
      <c r="AE23" s="12">
        <f t="shared" si="4"/>
        <v>236.58186335762247</v>
      </c>
    </row>
    <row r="24" spans="2:31" x14ac:dyDescent="0.25">
      <c r="B24" s="3">
        <v>21</v>
      </c>
      <c r="C24" s="3">
        <v>24</v>
      </c>
      <c r="D24" s="3">
        <f>22*300</f>
        <v>6600</v>
      </c>
      <c r="E24" s="3">
        <v>135</v>
      </c>
      <c r="F24" s="4">
        <v>93</v>
      </c>
      <c r="G24" s="4">
        <v>82</v>
      </c>
      <c r="H24" s="4">
        <v>60</v>
      </c>
      <c r="I24" s="3">
        <f t="shared" si="5"/>
        <v>370</v>
      </c>
      <c r="J24" s="3"/>
      <c r="K24" s="23">
        <f t="shared" si="1"/>
        <v>5.6060606060606061E-2</v>
      </c>
      <c r="AA24" s="12">
        <v>19</v>
      </c>
      <c r="AB24" s="24">
        <v>375</v>
      </c>
      <c r="AC24" s="24">
        <f t="shared" si="2"/>
        <v>374.32</v>
      </c>
      <c r="AD24" s="12">
        <f t="shared" si="3"/>
        <v>512.05813664237758</v>
      </c>
      <c r="AE24" s="12">
        <f t="shared" si="4"/>
        <v>236.58186335762247</v>
      </c>
    </row>
    <row r="25" spans="2:31" x14ac:dyDescent="0.25">
      <c r="B25" s="3">
        <v>22</v>
      </c>
      <c r="C25" s="3">
        <v>25</v>
      </c>
      <c r="D25" s="3">
        <f>22*280</f>
        <v>6160</v>
      </c>
      <c r="E25" s="3">
        <v>108</v>
      </c>
      <c r="F25" s="4">
        <v>85</v>
      </c>
      <c r="G25" s="4">
        <v>53</v>
      </c>
      <c r="H25" s="4">
        <v>46</v>
      </c>
      <c r="I25" s="3">
        <f t="shared" si="5"/>
        <v>292</v>
      </c>
      <c r="J25" s="3"/>
      <c r="K25" s="23">
        <f t="shared" si="1"/>
        <v>4.7402597402597405E-2</v>
      </c>
      <c r="AA25" s="12">
        <v>20</v>
      </c>
      <c r="AB25" s="24">
        <v>373</v>
      </c>
      <c r="AC25" s="24">
        <f t="shared" si="2"/>
        <v>374.32</v>
      </c>
      <c r="AD25" s="12">
        <f t="shared" si="3"/>
        <v>512.05813664237758</v>
      </c>
      <c r="AE25" s="12">
        <f t="shared" si="4"/>
        <v>236.58186335762247</v>
      </c>
    </row>
    <row r="26" spans="2:31" x14ac:dyDescent="0.25">
      <c r="B26" s="3">
        <v>23</v>
      </c>
      <c r="C26" s="3">
        <v>26</v>
      </c>
      <c r="D26" s="3">
        <f>22*280</f>
        <v>6160</v>
      </c>
      <c r="E26" s="3">
        <v>102</v>
      </c>
      <c r="F26" s="4">
        <v>92</v>
      </c>
      <c r="G26" s="4">
        <v>46</v>
      </c>
      <c r="H26" s="4">
        <v>40</v>
      </c>
      <c r="I26" s="3">
        <f t="shared" si="5"/>
        <v>280</v>
      </c>
      <c r="J26" s="3"/>
      <c r="K26" s="23">
        <f t="shared" si="1"/>
        <v>4.5454545454545456E-2</v>
      </c>
      <c r="AA26" s="12">
        <v>21</v>
      </c>
      <c r="AB26" s="24">
        <v>370</v>
      </c>
      <c r="AC26" s="24">
        <f t="shared" si="2"/>
        <v>374.32</v>
      </c>
      <c r="AD26" s="12">
        <f t="shared" si="3"/>
        <v>512.05813664237758</v>
      </c>
      <c r="AE26" s="12">
        <f t="shared" si="4"/>
        <v>236.58186335762247</v>
      </c>
    </row>
    <row r="27" spans="2:31" x14ac:dyDescent="0.25">
      <c r="B27" s="3">
        <v>24</v>
      </c>
      <c r="C27" s="3">
        <v>27</v>
      </c>
      <c r="D27" s="3">
        <f t="shared" si="6"/>
        <v>6600</v>
      </c>
      <c r="E27" s="3">
        <v>150</v>
      </c>
      <c r="F27" s="4">
        <v>95</v>
      </c>
      <c r="G27" s="4">
        <v>65</v>
      </c>
      <c r="H27" s="4">
        <v>55</v>
      </c>
      <c r="I27" s="3">
        <f t="shared" si="5"/>
        <v>365</v>
      </c>
      <c r="J27" s="3"/>
      <c r="K27" s="23">
        <f t="shared" si="1"/>
        <v>5.5303030303030305E-2</v>
      </c>
      <c r="N27">
        <f>D54/50</f>
        <v>6669.8</v>
      </c>
      <c r="AA27" s="12">
        <v>22</v>
      </c>
      <c r="AB27" s="24">
        <v>292</v>
      </c>
      <c r="AC27" s="24">
        <f t="shared" si="2"/>
        <v>374.32</v>
      </c>
      <c r="AD27" s="12">
        <f t="shared" si="3"/>
        <v>512.05813664237758</v>
      </c>
      <c r="AE27" s="12">
        <f t="shared" si="4"/>
        <v>236.58186335762247</v>
      </c>
    </row>
    <row r="28" spans="2:31" x14ac:dyDescent="0.25">
      <c r="B28" s="3">
        <v>25</v>
      </c>
      <c r="C28" s="3">
        <v>1</v>
      </c>
      <c r="D28" s="3">
        <v>6600</v>
      </c>
      <c r="E28" s="3">
        <v>146</v>
      </c>
      <c r="F28" s="4">
        <v>97</v>
      </c>
      <c r="G28" s="4">
        <v>69</v>
      </c>
      <c r="H28" s="4">
        <v>53</v>
      </c>
      <c r="I28" s="3">
        <f t="shared" si="5"/>
        <v>365</v>
      </c>
      <c r="J28" s="3"/>
      <c r="K28" s="23">
        <f t="shared" si="1"/>
        <v>5.5303030303030305E-2</v>
      </c>
      <c r="M28" t="s">
        <v>34</v>
      </c>
      <c r="N28">
        <f>N27/22</f>
        <v>303.17272727272729</v>
      </c>
      <c r="AA28" s="12">
        <v>23</v>
      </c>
      <c r="AB28" s="24">
        <v>280</v>
      </c>
      <c r="AC28" s="24">
        <f t="shared" si="2"/>
        <v>374.32</v>
      </c>
      <c r="AD28" s="12">
        <f t="shared" si="3"/>
        <v>512.05813664237758</v>
      </c>
      <c r="AE28" s="12">
        <f t="shared" si="4"/>
        <v>236.58186335762247</v>
      </c>
    </row>
    <row r="29" spans="2:31" x14ac:dyDescent="0.25">
      <c r="B29" s="3">
        <v>26</v>
      </c>
      <c r="C29" s="3">
        <v>2</v>
      </c>
      <c r="D29" s="3">
        <f>22*300</f>
        <v>6600</v>
      </c>
      <c r="E29" s="3">
        <v>155</v>
      </c>
      <c r="F29" s="4">
        <v>96</v>
      </c>
      <c r="G29" s="4">
        <v>62</v>
      </c>
      <c r="H29" s="4">
        <v>57</v>
      </c>
      <c r="I29" s="3">
        <f t="shared" si="5"/>
        <v>370</v>
      </c>
      <c r="J29" s="3"/>
      <c r="K29" s="23">
        <f t="shared" si="1"/>
        <v>5.6060606060606061E-2</v>
      </c>
      <c r="AA29" s="12">
        <v>24</v>
      </c>
      <c r="AB29" s="24">
        <v>365</v>
      </c>
      <c r="AC29" s="24">
        <f t="shared" si="2"/>
        <v>374.32</v>
      </c>
      <c r="AD29" s="12">
        <f t="shared" si="3"/>
        <v>512.05813664237758</v>
      </c>
      <c r="AE29" s="12">
        <f t="shared" si="4"/>
        <v>236.58186335762247</v>
      </c>
    </row>
    <row r="30" spans="2:31" x14ac:dyDescent="0.25">
      <c r="B30" s="3">
        <v>27</v>
      </c>
      <c r="C30" s="3">
        <v>3</v>
      </c>
      <c r="D30" s="3">
        <f>22*300</f>
        <v>6600</v>
      </c>
      <c r="E30" s="3">
        <v>145</v>
      </c>
      <c r="F30" s="4">
        <v>90</v>
      </c>
      <c r="G30" s="4">
        <v>77</v>
      </c>
      <c r="H30" s="4">
        <v>53</v>
      </c>
      <c r="I30" s="3">
        <f t="shared" si="5"/>
        <v>365</v>
      </c>
      <c r="J30" s="3"/>
      <c r="K30" s="23">
        <f t="shared" si="1"/>
        <v>5.5303030303030305E-2</v>
      </c>
      <c r="AA30" s="12">
        <v>25</v>
      </c>
      <c r="AB30" s="24">
        <v>365</v>
      </c>
      <c r="AC30" s="24">
        <f t="shared" si="2"/>
        <v>374.32</v>
      </c>
      <c r="AD30" s="12">
        <f t="shared" si="3"/>
        <v>512.05813664237758</v>
      </c>
      <c r="AE30" s="12">
        <f t="shared" si="4"/>
        <v>236.58186335762247</v>
      </c>
    </row>
    <row r="31" spans="2:31" x14ac:dyDescent="0.25">
      <c r="B31" s="3">
        <v>28</v>
      </c>
      <c r="C31" s="3">
        <v>4</v>
      </c>
      <c r="D31" s="3">
        <f>22*320</f>
        <v>7040</v>
      </c>
      <c r="E31" s="3">
        <v>185</v>
      </c>
      <c r="F31" s="4">
        <v>115</v>
      </c>
      <c r="G31" s="4">
        <v>95</v>
      </c>
      <c r="H31" s="4">
        <v>65</v>
      </c>
      <c r="I31" s="3">
        <f t="shared" si="5"/>
        <v>460</v>
      </c>
      <c r="J31" s="3"/>
      <c r="K31" s="34">
        <f t="shared" si="1"/>
        <v>6.5340909090909088E-2</v>
      </c>
      <c r="AA31" s="12">
        <v>26</v>
      </c>
      <c r="AB31" s="24">
        <v>370</v>
      </c>
      <c r="AC31" s="24">
        <f t="shared" si="2"/>
        <v>374.32</v>
      </c>
      <c r="AD31" s="12">
        <f t="shared" si="3"/>
        <v>512.05813664237758</v>
      </c>
      <c r="AE31" s="12">
        <f t="shared" si="4"/>
        <v>236.58186335762247</v>
      </c>
    </row>
    <row r="32" spans="2:31" x14ac:dyDescent="0.25">
      <c r="B32" s="3">
        <v>29</v>
      </c>
      <c r="C32" s="3">
        <v>5</v>
      </c>
      <c r="D32" s="3">
        <f>22*320</f>
        <v>7040</v>
      </c>
      <c r="E32" s="3">
        <v>195</v>
      </c>
      <c r="F32" s="4">
        <v>120</v>
      </c>
      <c r="G32" s="4">
        <v>85</v>
      </c>
      <c r="H32" s="4">
        <v>60</v>
      </c>
      <c r="I32" s="3">
        <f t="shared" si="5"/>
        <v>460</v>
      </c>
      <c r="J32" s="3"/>
      <c r="K32" s="23">
        <f t="shared" si="1"/>
        <v>6.5340909090909088E-2</v>
      </c>
      <c r="N32" s="1"/>
      <c r="AA32" s="12">
        <v>27</v>
      </c>
      <c r="AB32" s="24">
        <v>365</v>
      </c>
      <c r="AC32" s="24">
        <f t="shared" si="2"/>
        <v>374.32</v>
      </c>
      <c r="AD32" s="12">
        <f t="shared" si="3"/>
        <v>512.05813664237758</v>
      </c>
      <c r="AE32" s="12">
        <f t="shared" si="4"/>
        <v>236.58186335762247</v>
      </c>
    </row>
    <row r="33" spans="2:31" x14ac:dyDescent="0.25">
      <c r="B33" s="3">
        <v>30</v>
      </c>
      <c r="C33" s="3">
        <v>7</v>
      </c>
      <c r="D33" s="3">
        <f>22*300</f>
        <v>6600</v>
      </c>
      <c r="E33" s="3">
        <v>145</v>
      </c>
      <c r="F33" s="4">
        <v>92</v>
      </c>
      <c r="G33" s="4">
        <v>87</v>
      </c>
      <c r="H33" s="4">
        <v>63</v>
      </c>
      <c r="I33" s="3">
        <f t="shared" si="5"/>
        <v>387</v>
      </c>
      <c r="J33" s="3"/>
      <c r="K33" s="23">
        <f t="shared" si="1"/>
        <v>5.8636363636363639E-2</v>
      </c>
      <c r="AA33" s="12">
        <v>28</v>
      </c>
      <c r="AB33" s="24">
        <v>460</v>
      </c>
      <c r="AC33" s="24">
        <f t="shared" si="2"/>
        <v>374.32</v>
      </c>
      <c r="AD33" s="12">
        <f t="shared" si="3"/>
        <v>512.05813664237758</v>
      </c>
      <c r="AE33" s="12">
        <f t="shared" si="4"/>
        <v>236.58186335762247</v>
      </c>
    </row>
    <row r="34" spans="2:31" x14ac:dyDescent="0.25">
      <c r="B34" s="3">
        <v>31</v>
      </c>
      <c r="C34" s="3">
        <v>8</v>
      </c>
      <c r="D34" s="3">
        <v>6600</v>
      </c>
      <c r="E34" s="3">
        <v>152</v>
      </c>
      <c r="F34" s="4">
        <v>96</v>
      </c>
      <c r="G34" s="4">
        <v>62</v>
      </c>
      <c r="H34" s="4">
        <v>60</v>
      </c>
      <c r="I34" s="3">
        <f t="shared" si="5"/>
        <v>370</v>
      </c>
      <c r="J34" s="3"/>
      <c r="K34" s="23">
        <f t="shared" si="1"/>
        <v>5.6060606060606061E-2</v>
      </c>
      <c r="AA34" s="12">
        <v>29</v>
      </c>
      <c r="AB34" s="24">
        <v>460</v>
      </c>
      <c r="AC34" s="24">
        <f t="shared" si="2"/>
        <v>374.32</v>
      </c>
      <c r="AD34" s="12">
        <f t="shared" si="3"/>
        <v>512.05813664237758</v>
      </c>
      <c r="AE34" s="12">
        <f t="shared" si="4"/>
        <v>236.58186335762247</v>
      </c>
    </row>
    <row r="35" spans="2:31" x14ac:dyDescent="0.25">
      <c r="B35" s="3">
        <v>32</v>
      </c>
      <c r="C35" s="3">
        <v>9</v>
      </c>
      <c r="D35" s="3">
        <v>6050</v>
      </c>
      <c r="E35" s="3">
        <v>121</v>
      </c>
      <c r="F35" s="4">
        <v>81</v>
      </c>
      <c r="G35" s="4">
        <v>60</v>
      </c>
      <c r="H35" s="4">
        <v>46</v>
      </c>
      <c r="I35" s="3">
        <f t="shared" si="5"/>
        <v>308</v>
      </c>
      <c r="J35" s="3"/>
      <c r="K35" s="23">
        <f t="shared" si="1"/>
        <v>5.0909090909090911E-2</v>
      </c>
      <c r="AA35" s="12">
        <v>30</v>
      </c>
      <c r="AB35" s="24">
        <v>387</v>
      </c>
      <c r="AC35" s="24">
        <f t="shared" si="2"/>
        <v>374.32</v>
      </c>
      <c r="AD35" s="12">
        <f t="shared" si="3"/>
        <v>512.05813664237758</v>
      </c>
      <c r="AE35" s="12">
        <f t="shared" si="4"/>
        <v>236.58186335762247</v>
      </c>
    </row>
    <row r="36" spans="2:31" x14ac:dyDescent="0.25">
      <c r="B36" s="3">
        <v>33</v>
      </c>
      <c r="C36" s="3">
        <v>10</v>
      </c>
      <c r="D36" s="3">
        <v>6050</v>
      </c>
      <c r="E36" s="3">
        <v>105</v>
      </c>
      <c r="F36" s="4">
        <v>70</v>
      </c>
      <c r="G36" s="4">
        <v>57</v>
      </c>
      <c r="H36" s="4">
        <v>42</v>
      </c>
      <c r="I36" s="3">
        <f t="shared" si="5"/>
        <v>274</v>
      </c>
      <c r="J36" s="3"/>
      <c r="K36" s="23">
        <f t="shared" ref="K36:K53" si="7">I36/D36</f>
        <v>4.528925619834711E-2</v>
      </c>
      <c r="AA36" s="12">
        <v>31</v>
      </c>
      <c r="AB36" s="24">
        <v>370</v>
      </c>
      <c r="AC36" s="24">
        <f t="shared" si="2"/>
        <v>374.32</v>
      </c>
      <c r="AD36" s="12">
        <f t="shared" si="3"/>
        <v>512.05813664237758</v>
      </c>
      <c r="AE36" s="12">
        <f t="shared" si="4"/>
        <v>236.58186335762247</v>
      </c>
    </row>
    <row r="37" spans="2:31" x14ac:dyDescent="0.25">
      <c r="B37" s="3">
        <v>34</v>
      </c>
      <c r="C37" s="3">
        <v>11</v>
      </c>
      <c r="D37" s="3">
        <v>6600</v>
      </c>
      <c r="E37" s="3">
        <v>128</v>
      </c>
      <c r="F37" s="4">
        <v>98</v>
      </c>
      <c r="G37" s="4">
        <v>78</v>
      </c>
      <c r="H37" s="4">
        <v>67</v>
      </c>
      <c r="I37" s="3">
        <f t="shared" si="5"/>
        <v>371</v>
      </c>
      <c r="J37" s="3"/>
      <c r="K37" s="23">
        <f t="shared" si="7"/>
        <v>5.6212121212121213E-2</v>
      </c>
      <c r="AA37" s="12">
        <v>32</v>
      </c>
      <c r="AB37" s="24">
        <v>308</v>
      </c>
      <c r="AC37" s="24">
        <f t="shared" si="2"/>
        <v>374.32</v>
      </c>
      <c r="AD37" s="12">
        <f t="shared" si="3"/>
        <v>512.05813664237758</v>
      </c>
      <c r="AE37" s="12">
        <f t="shared" si="4"/>
        <v>236.58186335762247</v>
      </c>
    </row>
    <row r="38" spans="2:31" x14ac:dyDescent="0.25">
      <c r="B38" s="3">
        <v>35</v>
      </c>
      <c r="C38" s="3">
        <v>12</v>
      </c>
      <c r="D38" s="3">
        <v>6600</v>
      </c>
      <c r="E38" s="3">
        <v>134</v>
      </c>
      <c r="F38" s="4">
        <v>90</v>
      </c>
      <c r="G38" s="4">
        <v>76</v>
      </c>
      <c r="H38" s="4">
        <v>64</v>
      </c>
      <c r="I38" s="3">
        <f t="shared" si="5"/>
        <v>364</v>
      </c>
      <c r="J38" s="3"/>
      <c r="K38" s="23">
        <f t="shared" si="7"/>
        <v>5.5151515151515153E-2</v>
      </c>
      <c r="AA38" s="12">
        <v>33</v>
      </c>
      <c r="AB38" s="24">
        <v>274</v>
      </c>
      <c r="AC38" s="24">
        <f t="shared" si="2"/>
        <v>374.32</v>
      </c>
      <c r="AD38" s="12">
        <f t="shared" si="3"/>
        <v>512.05813664237758</v>
      </c>
      <c r="AE38" s="12">
        <f t="shared" si="4"/>
        <v>236.58186335762247</v>
      </c>
    </row>
    <row r="39" spans="2:31" x14ac:dyDescent="0.25">
      <c r="B39" s="3">
        <v>36</v>
      </c>
      <c r="C39" s="3">
        <v>14</v>
      </c>
      <c r="D39" s="3">
        <v>6600</v>
      </c>
      <c r="E39" s="3">
        <v>145</v>
      </c>
      <c r="F39" s="4">
        <v>93</v>
      </c>
      <c r="G39" s="4">
        <v>75</v>
      </c>
      <c r="H39" s="4">
        <v>56</v>
      </c>
      <c r="I39" s="3">
        <f t="shared" si="5"/>
        <v>369</v>
      </c>
      <c r="J39" s="3"/>
      <c r="K39" s="23">
        <f t="shared" si="7"/>
        <v>5.5909090909090908E-2</v>
      </c>
      <c r="AA39" s="12">
        <v>34</v>
      </c>
      <c r="AB39" s="24">
        <v>371</v>
      </c>
      <c r="AC39" s="24">
        <f t="shared" si="2"/>
        <v>374.32</v>
      </c>
      <c r="AD39" s="12">
        <f t="shared" si="3"/>
        <v>512.05813664237758</v>
      </c>
      <c r="AE39" s="12">
        <f t="shared" si="4"/>
        <v>236.58186335762247</v>
      </c>
    </row>
    <row r="40" spans="2:31" x14ac:dyDescent="0.25">
      <c r="B40" s="3">
        <v>37</v>
      </c>
      <c r="C40" s="3">
        <v>15</v>
      </c>
      <c r="D40" s="3">
        <v>6600</v>
      </c>
      <c r="E40" s="3">
        <v>142</v>
      </c>
      <c r="F40" s="4">
        <v>98</v>
      </c>
      <c r="G40" s="4">
        <v>74</v>
      </c>
      <c r="H40" s="4">
        <v>65</v>
      </c>
      <c r="I40" s="3">
        <f t="shared" si="5"/>
        <v>379</v>
      </c>
      <c r="J40" s="3"/>
      <c r="K40" s="23">
        <f t="shared" si="7"/>
        <v>5.7424242424242426E-2</v>
      </c>
      <c r="AA40" s="12">
        <v>35</v>
      </c>
      <c r="AB40" s="24">
        <v>364</v>
      </c>
      <c r="AC40" s="24">
        <f t="shared" si="2"/>
        <v>374.32</v>
      </c>
      <c r="AD40" s="12">
        <f t="shared" si="3"/>
        <v>512.05813664237758</v>
      </c>
      <c r="AE40" s="12">
        <f t="shared" si="4"/>
        <v>236.58186335762247</v>
      </c>
    </row>
    <row r="41" spans="2:31" x14ac:dyDescent="0.25">
      <c r="B41" s="3">
        <v>38</v>
      </c>
      <c r="C41" s="3">
        <v>16</v>
      </c>
      <c r="D41" s="3">
        <v>6800</v>
      </c>
      <c r="E41" s="3">
        <v>173</v>
      </c>
      <c r="F41" s="4">
        <v>94</v>
      </c>
      <c r="G41" s="4">
        <v>60</v>
      </c>
      <c r="H41" s="4">
        <v>49</v>
      </c>
      <c r="I41" s="3">
        <f t="shared" si="5"/>
        <v>376</v>
      </c>
      <c r="J41" s="3"/>
      <c r="K41" s="23">
        <f t="shared" si="7"/>
        <v>5.5294117647058827E-2</v>
      </c>
      <c r="AA41" s="12">
        <v>36</v>
      </c>
      <c r="AB41" s="24">
        <v>369</v>
      </c>
      <c r="AC41" s="24">
        <f t="shared" si="2"/>
        <v>374.32</v>
      </c>
      <c r="AD41" s="12">
        <f t="shared" si="3"/>
        <v>512.05813664237758</v>
      </c>
      <c r="AE41" s="12">
        <f t="shared" si="4"/>
        <v>236.58186335762247</v>
      </c>
    </row>
    <row r="42" spans="2:31" x14ac:dyDescent="0.25">
      <c r="B42" s="3">
        <v>39</v>
      </c>
      <c r="C42" s="3">
        <v>17</v>
      </c>
      <c r="D42" s="3">
        <v>7040</v>
      </c>
      <c r="E42" s="3">
        <v>193</v>
      </c>
      <c r="F42" s="4">
        <v>115</v>
      </c>
      <c r="G42" s="4">
        <v>87</v>
      </c>
      <c r="H42" s="4">
        <v>68</v>
      </c>
      <c r="I42" s="3">
        <f t="shared" si="5"/>
        <v>463</v>
      </c>
      <c r="J42" s="3"/>
      <c r="K42" s="23">
        <f t="shared" si="7"/>
        <v>6.5767045454545453E-2</v>
      </c>
      <c r="AA42" s="12">
        <v>37</v>
      </c>
      <c r="AB42" s="24">
        <v>379</v>
      </c>
      <c r="AC42" s="24">
        <f t="shared" si="2"/>
        <v>374.32</v>
      </c>
      <c r="AD42" s="12">
        <f t="shared" si="3"/>
        <v>512.05813664237758</v>
      </c>
      <c r="AE42" s="12">
        <f t="shared" si="4"/>
        <v>236.58186335762247</v>
      </c>
    </row>
    <row r="43" spans="2:31" x14ac:dyDescent="0.25">
      <c r="B43" s="3">
        <v>40</v>
      </c>
      <c r="C43" s="3">
        <v>18</v>
      </c>
      <c r="D43" s="3">
        <v>7040</v>
      </c>
      <c r="E43" s="3">
        <v>186</v>
      </c>
      <c r="F43" s="4">
        <v>110</v>
      </c>
      <c r="G43" s="4">
        <v>93</v>
      </c>
      <c r="H43" s="4">
        <v>72</v>
      </c>
      <c r="I43" s="3">
        <f t="shared" si="5"/>
        <v>461</v>
      </c>
      <c r="J43" s="3"/>
      <c r="K43" s="23">
        <f t="shared" si="7"/>
        <v>6.5482954545454539E-2</v>
      </c>
      <c r="AA43" s="12">
        <v>38</v>
      </c>
      <c r="AB43" s="24">
        <v>376</v>
      </c>
      <c r="AC43" s="24">
        <f t="shared" si="2"/>
        <v>374.32</v>
      </c>
      <c r="AD43" s="12">
        <f t="shared" si="3"/>
        <v>512.05813664237758</v>
      </c>
      <c r="AE43" s="12">
        <f t="shared" si="4"/>
        <v>236.58186335762247</v>
      </c>
    </row>
    <row r="44" spans="2:31" x14ac:dyDescent="0.25">
      <c r="B44" s="3">
        <v>41</v>
      </c>
      <c r="C44" s="3">
        <v>19</v>
      </c>
      <c r="D44" s="3">
        <v>6900</v>
      </c>
      <c r="E44" s="3">
        <v>176</v>
      </c>
      <c r="F44" s="4">
        <v>93</v>
      </c>
      <c r="G44" s="4">
        <v>64</v>
      </c>
      <c r="H44" s="4">
        <v>55</v>
      </c>
      <c r="I44" s="3">
        <f t="shared" si="5"/>
        <v>388</v>
      </c>
      <c r="J44" s="3"/>
      <c r="K44" s="23">
        <f t="shared" si="7"/>
        <v>5.6231884057971013E-2</v>
      </c>
      <c r="AA44" s="12">
        <v>39</v>
      </c>
      <c r="AB44" s="24">
        <v>463</v>
      </c>
      <c r="AC44" s="24">
        <f t="shared" si="2"/>
        <v>374.32</v>
      </c>
      <c r="AD44" s="12">
        <f t="shared" si="3"/>
        <v>512.05813664237758</v>
      </c>
      <c r="AE44" s="12">
        <f t="shared" si="4"/>
        <v>236.58186335762247</v>
      </c>
    </row>
    <row r="45" spans="2:31" x14ac:dyDescent="0.25">
      <c r="B45" s="3">
        <v>42</v>
      </c>
      <c r="C45" s="3">
        <v>21</v>
      </c>
      <c r="D45" s="3">
        <v>6900</v>
      </c>
      <c r="E45" s="3">
        <v>183</v>
      </c>
      <c r="F45" s="4">
        <v>84</v>
      </c>
      <c r="G45" s="4">
        <v>65</v>
      </c>
      <c r="H45" s="4">
        <v>54</v>
      </c>
      <c r="I45" s="3">
        <f t="shared" si="5"/>
        <v>386</v>
      </c>
      <c r="J45" s="3"/>
      <c r="K45" s="23">
        <f t="shared" si="7"/>
        <v>5.5942028985507243E-2</v>
      </c>
      <c r="AA45" s="12">
        <v>40</v>
      </c>
      <c r="AB45" s="24">
        <v>461</v>
      </c>
      <c r="AC45" s="24">
        <f t="shared" si="2"/>
        <v>374.32</v>
      </c>
      <c r="AD45" s="12">
        <f t="shared" si="3"/>
        <v>512.05813664237758</v>
      </c>
      <c r="AE45" s="12">
        <f t="shared" si="4"/>
        <v>236.58186335762247</v>
      </c>
    </row>
    <row r="46" spans="2:31" x14ac:dyDescent="0.25">
      <c r="B46" s="3">
        <v>43</v>
      </c>
      <c r="C46" s="3">
        <v>22</v>
      </c>
      <c r="D46" s="3">
        <v>6800</v>
      </c>
      <c r="E46" s="3">
        <v>165</v>
      </c>
      <c r="F46" s="4">
        <v>96</v>
      </c>
      <c r="G46" s="4">
        <v>62</v>
      </c>
      <c r="H46" s="4">
        <v>57</v>
      </c>
      <c r="I46" s="3">
        <f t="shared" si="5"/>
        <v>380</v>
      </c>
      <c r="J46" s="3"/>
      <c r="K46" s="23">
        <f t="shared" si="7"/>
        <v>5.5882352941176473E-2</v>
      </c>
      <c r="AA46" s="12">
        <v>41</v>
      </c>
      <c r="AB46" s="24">
        <v>388</v>
      </c>
      <c r="AC46" s="24">
        <f t="shared" si="2"/>
        <v>374.32</v>
      </c>
      <c r="AD46" s="12">
        <f t="shared" si="3"/>
        <v>512.05813664237758</v>
      </c>
      <c r="AE46" s="12">
        <f t="shared" si="4"/>
        <v>236.58186335762247</v>
      </c>
    </row>
    <row r="47" spans="2:31" x14ac:dyDescent="0.25">
      <c r="B47" s="3">
        <v>44</v>
      </c>
      <c r="C47" s="3">
        <v>23</v>
      </c>
      <c r="D47" s="3">
        <v>6800</v>
      </c>
      <c r="E47" s="3">
        <v>175</v>
      </c>
      <c r="F47" s="4">
        <v>94</v>
      </c>
      <c r="G47" s="4">
        <v>75</v>
      </c>
      <c r="H47" s="4">
        <v>50</v>
      </c>
      <c r="I47" s="3">
        <f t="shared" si="5"/>
        <v>394</v>
      </c>
      <c r="J47" s="3"/>
      <c r="K47" s="23">
        <f t="shared" si="7"/>
        <v>5.7941176470588232E-2</v>
      </c>
      <c r="AA47" s="12">
        <v>42</v>
      </c>
      <c r="AB47" s="24">
        <v>386</v>
      </c>
      <c r="AC47" s="24">
        <f t="shared" si="2"/>
        <v>374.32</v>
      </c>
      <c r="AD47" s="12">
        <f t="shared" si="3"/>
        <v>512.05813664237758</v>
      </c>
      <c r="AE47" s="12">
        <f t="shared" si="4"/>
        <v>236.58186335762247</v>
      </c>
    </row>
    <row r="48" spans="2:31" x14ac:dyDescent="0.25">
      <c r="B48" s="3">
        <v>45</v>
      </c>
      <c r="C48" s="3">
        <v>24</v>
      </c>
      <c r="D48" s="3">
        <v>6800</v>
      </c>
      <c r="E48" s="3">
        <v>168</v>
      </c>
      <c r="F48" s="4">
        <v>98</v>
      </c>
      <c r="G48" s="4">
        <v>62</v>
      </c>
      <c r="H48" s="4">
        <v>46</v>
      </c>
      <c r="I48" s="3">
        <f t="shared" si="5"/>
        <v>374</v>
      </c>
      <c r="J48" s="3"/>
      <c r="K48" s="23">
        <f t="shared" si="7"/>
        <v>5.5E-2</v>
      </c>
      <c r="AA48" s="12">
        <v>43</v>
      </c>
      <c r="AB48" s="24">
        <v>380</v>
      </c>
      <c r="AC48" s="24">
        <f t="shared" si="2"/>
        <v>374.32</v>
      </c>
      <c r="AD48" s="12">
        <f t="shared" si="3"/>
        <v>512.05813664237758</v>
      </c>
      <c r="AE48" s="12">
        <f t="shared" si="4"/>
        <v>236.58186335762247</v>
      </c>
    </row>
    <row r="49" spans="2:31" x14ac:dyDescent="0.25">
      <c r="B49" s="3">
        <v>46</v>
      </c>
      <c r="C49" s="3">
        <v>25</v>
      </c>
      <c r="D49" s="3">
        <v>6550</v>
      </c>
      <c r="E49" s="3">
        <v>125</v>
      </c>
      <c r="F49" s="4">
        <v>95</v>
      </c>
      <c r="G49" s="4">
        <v>77</v>
      </c>
      <c r="H49" s="4">
        <v>65</v>
      </c>
      <c r="I49" s="3">
        <f t="shared" si="5"/>
        <v>362</v>
      </c>
      <c r="J49" s="3"/>
      <c r="K49" s="23">
        <f t="shared" si="7"/>
        <v>5.5267175572519082E-2</v>
      </c>
      <c r="AA49" s="12">
        <v>44</v>
      </c>
      <c r="AB49" s="24">
        <v>394</v>
      </c>
      <c r="AC49" s="24">
        <f t="shared" si="2"/>
        <v>374.32</v>
      </c>
      <c r="AD49" s="12">
        <f t="shared" si="3"/>
        <v>512.05813664237758</v>
      </c>
      <c r="AE49" s="12">
        <f t="shared" si="4"/>
        <v>236.58186335762247</v>
      </c>
    </row>
    <row r="50" spans="2:31" x14ac:dyDescent="0.25">
      <c r="B50" s="3">
        <v>47</v>
      </c>
      <c r="C50" s="3">
        <v>26</v>
      </c>
      <c r="D50" s="3">
        <v>6600</v>
      </c>
      <c r="E50" s="3">
        <v>164</v>
      </c>
      <c r="F50" s="4">
        <v>94</v>
      </c>
      <c r="G50" s="4">
        <v>69</v>
      </c>
      <c r="H50" s="4">
        <v>45</v>
      </c>
      <c r="I50" s="3">
        <f t="shared" si="5"/>
        <v>372</v>
      </c>
      <c r="J50" s="3"/>
      <c r="K50" s="23">
        <f t="shared" si="7"/>
        <v>5.6363636363636366E-2</v>
      </c>
      <c r="AA50" s="12">
        <v>45</v>
      </c>
      <c r="AB50" s="24">
        <v>374</v>
      </c>
      <c r="AC50" s="24">
        <f t="shared" si="2"/>
        <v>374.32</v>
      </c>
      <c r="AD50" s="12">
        <f t="shared" si="3"/>
        <v>512.05813664237758</v>
      </c>
      <c r="AE50" s="12">
        <f t="shared" si="4"/>
        <v>236.58186335762247</v>
      </c>
    </row>
    <row r="51" spans="2:31" x14ac:dyDescent="0.25">
      <c r="B51" s="3">
        <v>48</v>
      </c>
      <c r="C51" s="3">
        <v>28</v>
      </c>
      <c r="D51" s="3">
        <v>6600</v>
      </c>
      <c r="E51" s="3">
        <v>145</v>
      </c>
      <c r="F51" s="4">
        <v>95</v>
      </c>
      <c r="G51" s="4">
        <v>72</v>
      </c>
      <c r="H51" s="4">
        <v>53</v>
      </c>
      <c r="I51" s="3">
        <f t="shared" si="5"/>
        <v>365</v>
      </c>
      <c r="J51" s="3"/>
      <c r="K51" s="23">
        <f t="shared" si="7"/>
        <v>5.5303030303030305E-2</v>
      </c>
      <c r="AA51" s="12">
        <v>46</v>
      </c>
      <c r="AB51" s="24">
        <v>362</v>
      </c>
      <c r="AC51" s="24">
        <f t="shared" si="2"/>
        <v>374.32</v>
      </c>
      <c r="AD51" s="12">
        <f t="shared" si="3"/>
        <v>512.05813664237758</v>
      </c>
      <c r="AE51" s="12">
        <f t="shared" si="4"/>
        <v>236.58186335762247</v>
      </c>
    </row>
    <row r="52" spans="2:31" x14ac:dyDescent="0.25">
      <c r="B52" s="3">
        <v>49</v>
      </c>
      <c r="C52" s="3">
        <v>29</v>
      </c>
      <c r="D52" s="3">
        <v>6800</v>
      </c>
      <c r="E52" s="3">
        <v>182</v>
      </c>
      <c r="F52" s="4">
        <v>92</v>
      </c>
      <c r="G52" s="4">
        <v>56</v>
      </c>
      <c r="H52" s="4">
        <v>48</v>
      </c>
      <c r="I52" s="3">
        <f t="shared" si="5"/>
        <v>378</v>
      </c>
      <c r="J52" s="3"/>
      <c r="K52" s="23">
        <f t="shared" si="7"/>
        <v>5.5588235294117647E-2</v>
      </c>
      <c r="AA52" s="12">
        <v>47</v>
      </c>
      <c r="AB52" s="24">
        <v>372</v>
      </c>
      <c r="AC52" s="24">
        <f t="shared" si="2"/>
        <v>374.32</v>
      </c>
      <c r="AD52" s="12">
        <f t="shared" si="3"/>
        <v>512.05813664237758</v>
      </c>
      <c r="AE52" s="12">
        <f t="shared" si="4"/>
        <v>236.58186335762247</v>
      </c>
    </row>
    <row r="53" spans="2:31" x14ac:dyDescent="0.25">
      <c r="B53" s="3">
        <v>50</v>
      </c>
      <c r="C53" s="3">
        <v>30</v>
      </c>
      <c r="D53" s="3">
        <v>7040</v>
      </c>
      <c r="E53" s="3">
        <v>175</v>
      </c>
      <c r="F53" s="4">
        <v>96</v>
      </c>
      <c r="G53" s="4">
        <v>82</v>
      </c>
      <c r="H53" s="4">
        <v>45</v>
      </c>
      <c r="I53" s="3">
        <f t="shared" si="5"/>
        <v>398</v>
      </c>
      <c r="J53" s="3"/>
      <c r="K53" s="23">
        <f t="shared" si="7"/>
        <v>5.6534090909090909E-2</v>
      </c>
      <c r="AA53" s="12">
        <v>48</v>
      </c>
      <c r="AB53" s="24">
        <v>365</v>
      </c>
      <c r="AC53" s="24">
        <f t="shared" si="2"/>
        <v>374.32</v>
      </c>
      <c r="AD53" s="12">
        <f t="shared" si="3"/>
        <v>512.05813664237758</v>
      </c>
      <c r="AE53" s="12">
        <f t="shared" si="4"/>
        <v>236.58186335762247</v>
      </c>
    </row>
    <row r="54" spans="2:31" x14ac:dyDescent="0.25">
      <c r="B54" s="3" t="s">
        <v>7</v>
      </c>
      <c r="C54" s="3"/>
      <c r="D54" s="5">
        <f>SUM(D4:D53)</f>
        <v>333490</v>
      </c>
      <c r="E54" s="6">
        <f>SUM(E4:E53)</f>
        <v>7695</v>
      </c>
      <c r="F54" s="7">
        <f t="shared" ref="F54:I54" si="8">SUM(F4:F53)</f>
        <v>4761</v>
      </c>
      <c r="G54" s="8">
        <f t="shared" si="8"/>
        <v>3547</v>
      </c>
      <c r="H54" s="9">
        <f t="shared" si="8"/>
        <v>2713</v>
      </c>
      <c r="I54" s="10">
        <f t="shared" si="8"/>
        <v>18716</v>
      </c>
      <c r="J54" s="3"/>
      <c r="K54" s="22">
        <f>I54/D54</f>
        <v>5.6121622837266481E-2</v>
      </c>
      <c r="AA54" s="12">
        <v>49</v>
      </c>
      <c r="AB54" s="24">
        <v>378</v>
      </c>
      <c r="AC54" s="24">
        <f t="shared" si="2"/>
        <v>374.32</v>
      </c>
      <c r="AD54" s="12">
        <f t="shared" si="3"/>
        <v>512.05813664237758</v>
      </c>
      <c r="AE54" s="12">
        <f t="shared" si="4"/>
        <v>236.58186335762247</v>
      </c>
    </row>
    <row r="55" spans="2:31" x14ac:dyDescent="0.25">
      <c r="AA55" s="12">
        <v>50</v>
      </c>
      <c r="AB55" s="24">
        <v>398</v>
      </c>
      <c r="AC55" s="24">
        <f t="shared" si="2"/>
        <v>374.32</v>
      </c>
      <c r="AD55" s="12">
        <f t="shared" si="3"/>
        <v>512.05813664237758</v>
      </c>
      <c r="AE55" s="12">
        <f t="shared" si="4"/>
        <v>236.58186335762247</v>
      </c>
    </row>
    <row r="56" spans="2:31" ht="26.25" x14ac:dyDescent="0.4">
      <c r="Q56" s="20" t="s">
        <v>17</v>
      </c>
    </row>
    <row r="57" spans="2:31" x14ac:dyDescent="0.25">
      <c r="Q57" s="12" t="s">
        <v>18</v>
      </c>
      <c r="R57" s="12" t="s">
        <v>19</v>
      </c>
      <c r="S57" s="12" t="s">
        <v>20</v>
      </c>
      <c r="T57" s="12" t="s">
        <v>21</v>
      </c>
      <c r="U57" s="15" t="s">
        <v>22</v>
      </c>
    </row>
    <row r="58" spans="2:31" x14ac:dyDescent="0.25">
      <c r="Q58" s="13" t="s">
        <v>13</v>
      </c>
      <c r="R58" s="14">
        <v>7695</v>
      </c>
      <c r="S58" s="19">
        <f>R58</f>
        <v>7695</v>
      </c>
      <c r="T58" s="17">
        <f>R58/S62</f>
        <v>0.41114554391964098</v>
      </c>
      <c r="U58" s="17">
        <f>T58</f>
        <v>0.41114554391964098</v>
      </c>
    </row>
    <row r="59" spans="2:31" x14ac:dyDescent="0.25">
      <c r="Q59" s="13" t="s">
        <v>14</v>
      </c>
      <c r="R59" s="19">
        <v>4761</v>
      </c>
      <c r="S59" s="19">
        <f>S58+R59</f>
        <v>12456</v>
      </c>
      <c r="T59" s="17">
        <f>R59/S62</f>
        <v>0.25438127805086558</v>
      </c>
      <c r="U59" s="17">
        <f>U58+T59</f>
        <v>0.66552682197050661</v>
      </c>
    </row>
    <row r="60" spans="2:31" x14ac:dyDescent="0.25">
      <c r="Q60" s="13" t="s">
        <v>15</v>
      </c>
      <c r="R60" s="19">
        <v>3547</v>
      </c>
      <c r="S60" s="19">
        <f>S59+R60</f>
        <v>16003</v>
      </c>
      <c r="T60" s="17">
        <f>R60/S62</f>
        <v>0.18951699081000214</v>
      </c>
      <c r="U60" s="17">
        <f>U59+T60</f>
        <v>0.85504381278050878</v>
      </c>
    </row>
    <row r="61" spans="2:31" x14ac:dyDescent="0.25">
      <c r="Q61" s="13" t="s">
        <v>16</v>
      </c>
      <c r="R61" s="19">
        <v>2713</v>
      </c>
      <c r="S61" s="19">
        <f>S60+R61</f>
        <v>18716</v>
      </c>
      <c r="T61" s="17">
        <f>R61/S62</f>
        <v>0.14495618721949136</v>
      </c>
      <c r="U61" s="17">
        <f>U60+T61</f>
        <v>1.0000000000000002</v>
      </c>
    </row>
    <row r="62" spans="2:31" x14ac:dyDescent="0.25">
      <c r="Q62" s="13"/>
      <c r="R62" s="19"/>
      <c r="S62" s="19">
        <f>S61+R62</f>
        <v>18716</v>
      </c>
      <c r="T62" s="17"/>
      <c r="U62" s="18">
        <f>U61+T62</f>
        <v>1.0000000000000002</v>
      </c>
    </row>
    <row r="63" spans="2:31" x14ac:dyDescent="0.25">
      <c r="Q63" s="12"/>
      <c r="R63" s="19"/>
      <c r="S63" s="19"/>
      <c r="T63" s="16"/>
      <c r="U63" s="18"/>
    </row>
    <row r="66" spans="17:19" x14ac:dyDescent="0.25">
      <c r="Q66" s="12" t="s">
        <v>18</v>
      </c>
      <c r="R66" s="12" t="s">
        <v>19</v>
      </c>
      <c r="S66" s="12" t="s">
        <v>23</v>
      </c>
    </row>
    <row r="67" spans="17:19" x14ac:dyDescent="0.25">
      <c r="Q67" s="13" t="s">
        <v>13</v>
      </c>
      <c r="R67" s="14">
        <v>7695</v>
      </c>
      <c r="S67" s="17">
        <f>U58</f>
        <v>0.41114554391964098</v>
      </c>
    </row>
    <row r="68" spans="17:19" x14ac:dyDescent="0.25">
      <c r="Q68" s="13" t="s">
        <v>14</v>
      </c>
      <c r="R68" s="19">
        <v>4761</v>
      </c>
      <c r="S68" s="17">
        <f>U58+T59</f>
        <v>0.66552682197050661</v>
      </c>
    </row>
    <row r="69" spans="17:19" x14ac:dyDescent="0.25">
      <c r="Q69" s="13" t="s">
        <v>15</v>
      </c>
      <c r="R69" s="19">
        <v>3547</v>
      </c>
      <c r="S69" s="17">
        <f>U59+T60</f>
        <v>0.85504381278050878</v>
      </c>
    </row>
    <row r="70" spans="17:19" x14ac:dyDescent="0.25">
      <c r="Q70" s="13" t="s">
        <v>16</v>
      </c>
      <c r="R70" s="19">
        <v>2713</v>
      </c>
      <c r="S70" s="17">
        <f>U60+T61</f>
        <v>1.0000000000000002</v>
      </c>
    </row>
    <row r="71" spans="17:19" x14ac:dyDescent="0.25">
      <c r="Q71" s="12"/>
      <c r="R71" s="19">
        <f>SUM(R67:R70)</f>
        <v>18716</v>
      </c>
      <c r="S71" s="19"/>
    </row>
  </sheetData>
  <pageMargins left="0.7" right="0.7" top="0.75" bottom="0.75" header="0.3" footer="0.3"/>
  <pageSetup scale="66" orientation="landscape" horizontalDpi="360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2"/>
  <sheetViews>
    <sheetView tabSelected="1" zoomScale="60" zoomScaleNormal="60" workbookViewId="0">
      <selection activeCell="F29" sqref="F29"/>
    </sheetView>
  </sheetViews>
  <sheetFormatPr defaultRowHeight="15" x14ac:dyDescent="0.25"/>
  <cols>
    <col min="1" max="1" width="16.7109375" customWidth="1"/>
    <col min="2" max="2" width="16.85546875" customWidth="1"/>
    <col min="3" max="3" width="20.7109375" style="26" customWidth="1"/>
    <col min="5" max="5" width="10.85546875" customWidth="1"/>
    <col min="9" max="9" width="12.5703125" customWidth="1"/>
    <col min="10" max="10" width="17.42578125" customWidth="1"/>
    <col min="11" max="11" width="12.85546875" customWidth="1"/>
    <col min="12" max="12" width="15.28515625" bestFit="1" customWidth="1"/>
    <col min="13" max="13" width="16.28515625" customWidth="1"/>
    <col min="15" max="15" width="12" bestFit="1" customWidth="1"/>
  </cols>
  <sheetData>
    <row r="1" spans="1:12" x14ac:dyDescent="0.25">
      <c r="A1" s="19" t="s">
        <v>36</v>
      </c>
      <c r="B1" s="19" t="s">
        <v>37</v>
      </c>
      <c r="C1" s="25" t="s">
        <v>38</v>
      </c>
      <c r="D1" s="19" t="s">
        <v>39</v>
      </c>
      <c r="E1" s="19" t="s">
        <v>40</v>
      </c>
      <c r="F1" s="19" t="s">
        <v>25</v>
      </c>
      <c r="G1" s="19" t="s">
        <v>26</v>
      </c>
      <c r="I1" t="s">
        <v>41</v>
      </c>
      <c r="J1" t="s">
        <v>42</v>
      </c>
      <c r="K1" t="s">
        <v>43</v>
      </c>
      <c r="L1" t="s">
        <v>44</v>
      </c>
    </row>
    <row r="2" spans="1:12" x14ac:dyDescent="0.25">
      <c r="A2" s="28">
        <v>1</v>
      </c>
      <c r="B2" s="24">
        <v>6600</v>
      </c>
      <c r="C2" s="29">
        <v>376</v>
      </c>
      <c r="D2" s="31">
        <f>C2/B2</f>
        <v>5.6969696969696969E-2</v>
      </c>
      <c r="E2" s="31">
        <f>18716/333490</f>
        <v>5.6121622837266481E-2</v>
      </c>
      <c r="F2" s="31">
        <f>L2+E2</f>
        <v>6.4620712597677044E-2</v>
      </c>
      <c r="G2" s="31">
        <f>E2-L2</f>
        <v>4.7622533076855926E-2</v>
      </c>
      <c r="I2" s="32">
        <f>E2*(1-E2)</f>
        <v>5.2971986287378085E-2</v>
      </c>
      <c r="J2" s="33">
        <f>I2/B2</f>
        <v>8.026058528390619E-6</v>
      </c>
      <c r="K2" s="33">
        <f>SQRT(J2)</f>
        <v>2.8330299201368521E-3</v>
      </c>
      <c r="L2" s="33">
        <f>3*(K2)</f>
        <v>8.4990897604105553E-3</v>
      </c>
    </row>
    <row r="3" spans="1:12" x14ac:dyDescent="0.25">
      <c r="A3" s="28">
        <v>2</v>
      </c>
      <c r="B3" s="24">
        <v>6800</v>
      </c>
      <c r="C3" s="29">
        <v>399</v>
      </c>
      <c r="D3" s="31">
        <f>C3/B3</f>
        <v>5.8676470588235295E-2</v>
      </c>
      <c r="E3" s="31">
        <f t="shared" ref="E3:E51" si="0">18716/333490</f>
        <v>5.6121622837266481E-2</v>
      </c>
      <c r="F3" s="31">
        <f t="shared" ref="F3:F51" si="1">L3+E3</f>
        <v>6.4494793195675637E-2</v>
      </c>
      <c r="G3" s="31">
        <f>E3-L3</f>
        <v>4.7748452478857333E-2</v>
      </c>
      <c r="I3" s="32">
        <f t="shared" ref="I3:I51" si="2">E3*(1-E3)</f>
        <v>5.2971986287378085E-2</v>
      </c>
      <c r="J3" s="33">
        <f t="shared" ref="J3:J50" si="3">I3/B3</f>
        <v>7.7899979834379541E-6</v>
      </c>
      <c r="K3" s="33">
        <f t="shared" ref="K3:K51" si="4">SQRT(J3)</f>
        <v>2.7910567861363826E-3</v>
      </c>
      <c r="L3" s="33">
        <f>3*(K3)</f>
        <v>8.3731703584091488E-3</v>
      </c>
    </row>
    <row r="4" spans="1:12" x14ac:dyDescent="0.25">
      <c r="A4" s="28">
        <v>3</v>
      </c>
      <c r="B4" s="24">
        <v>6600</v>
      </c>
      <c r="C4" s="29">
        <v>363</v>
      </c>
      <c r="D4" s="31">
        <f t="shared" ref="D4:D51" si="5">C4/B4</f>
        <v>5.5E-2</v>
      </c>
      <c r="E4" s="31">
        <f t="shared" si="0"/>
        <v>5.6121622837266481E-2</v>
      </c>
      <c r="F4" s="31">
        <f>L4+E4</f>
        <v>6.4620712597677044E-2</v>
      </c>
      <c r="G4" s="31">
        <f t="shared" ref="G4:G51" si="6">E4-L4</f>
        <v>4.7622533076855926E-2</v>
      </c>
      <c r="I4" s="32">
        <f t="shared" si="2"/>
        <v>5.2971986287378085E-2</v>
      </c>
      <c r="J4" s="33">
        <f t="shared" si="3"/>
        <v>8.026058528390619E-6</v>
      </c>
      <c r="K4" s="33">
        <f t="shared" si="4"/>
        <v>2.8330299201368521E-3</v>
      </c>
      <c r="L4" s="33">
        <f>3*(K4)</f>
        <v>8.4990897604105553E-3</v>
      </c>
    </row>
    <row r="5" spans="1:12" x14ac:dyDescent="0.25">
      <c r="A5" s="28">
        <v>4</v>
      </c>
      <c r="B5" s="24">
        <v>6600</v>
      </c>
      <c r="C5" s="29">
        <v>366</v>
      </c>
      <c r="D5" s="31">
        <f t="shared" si="5"/>
        <v>5.5454545454545458E-2</v>
      </c>
      <c r="E5" s="31">
        <f t="shared" si="0"/>
        <v>5.6121622837266481E-2</v>
      </c>
      <c r="F5" s="31">
        <f t="shared" si="1"/>
        <v>6.4620712597677044E-2</v>
      </c>
      <c r="G5" s="31">
        <f t="shared" si="6"/>
        <v>4.7622533076855926E-2</v>
      </c>
      <c r="I5" s="32">
        <f t="shared" si="2"/>
        <v>5.2971986287378085E-2</v>
      </c>
      <c r="J5" s="33">
        <f t="shared" si="3"/>
        <v>8.026058528390619E-6</v>
      </c>
      <c r="K5" s="33">
        <f t="shared" si="4"/>
        <v>2.8330299201368521E-3</v>
      </c>
      <c r="L5" s="33">
        <f t="shared" ref="L5:L51" si="7">3*(K5)</f>
        <v>8.4990897604105553E-3</v>
      </c>
    </row>
    <row r="6" spans="1:12" x14ac:dyDescent="0.25">
      <c r="A6" s="28">
        <v>5</v>
      </c>
      <c r="B6" s="24">
        <v>6160</v>
      </c>
      <c r="C6" s="29">
        <v>284</v>
      </c>
      <c r="D6" s="31">
        <f t="shared" si="5"/>
        <v>4.6103896103896105E-2</v>
      </c>
      <c r="E6" s="31">
        <f t="shared" si="0"/>
        <v>5.6121622837266481E-2</v>
      </c>
      <c r="F6" s="31">
        <f t="shared" si="1"/>
        <v>6.4919016531394355E-2</v>
      </c>
      <c r="G6" s="31">
        <f t="shared" si="6"/>
        <v>4.7324229143138601E-2</v>
      </c>
      <c r="I6" s="32">
        <f t="shared" si="2"/>
        <v>5.2971986287378085E-2</v>
      </c>
      <c r="J6" s="33">
        <f t="shared" si="3"/>
        <v>8.5993484232756626E-6</v>
      </c>
      <c r="K6" s="33">
        <f t="shared" si="4"/>
        <v>2.9324645647092929E-3</v>
      </c>
      <c r="L6" s="33">
        <f t="shared" si="7"/>
        <v>8.797393694127879E-3</v>
      </c>
    </row>
    <row r="7" spans="1:12" x14ac:dyDescent="0.25">
      <c r="A7" s="28">
        <v>6</v>
      </c>
      <c r="B7" s="24">
        <v>6600</v>
      </c>
      <c r="C7" s="29">
        <v>365</v>
      </c>
      <c r="D7" s="31">
        <f t="shared" si="5"/>
        <v>5.5303030303030305E-2</v>
      </c>
      <c r="E7" s="31">
        <f t="shared" si="0"/>
        <v>5.6121622837266481E-2</v>
      </c>
      <c r="F7" s="31">
        <f t="shared" si="1"/>
        <v>6.4620712597677044E-2</v>
      </c>
      <c r="G7" s="31">
        <f t="shared" si="6"/>
        <v>4.7622533076855926E-2</v>
      </c>
      <c r="I7" s="32">
        <f t="shared" si="2"/>
        <v>5.2971986287378085E-2</v>
      </c>
      <c r="J7" s="33">
        <f t="shared" si="3"/>
        <v>8.026058528390619E-6</v>
      </c>
      <c r="K7" s="33">
        <f t="shared" si="4"/>
        <v>2.8330299201368521E-3</v>
      </c>
      <c r="L7" s="33">
        <f>3*(K7)</f>
        <v>8.4990897604105553E-3</v>
      </c>
    </row>
    <row r="8" spans="1:12" x14ac:dyDescent="0.25">
      <c r="A8" s="28">
        <v>7</v>
      </c>
      <c r="B8" s="24">
        <v>6160</v>
      </c>
      <c r="C8" s="29">
        <v>279</v>
      </c>
      <c r="D8" s="31">
        <f t="shared" si="5"/>
        <v>4.5292207792207793E-2</v>
      </c>
      <c r="E8" s="31">
        <f t="shared" si="0"/>
        <v>5.6121622837266481E-2</v>
      </c>
      <c r="F8" s="31">
        <f t="shared" si="1"/>
        <v>6.4919016531394355E-2</v>
      </c>
      <c r="G8" s="31">
        <f t="shared" si="6"/>
        <v>4.7324229143138601E-2</v>
      </c>
      <c r="I8" s="32">
        <f t="shared" si="2"/>
        <v>5.2971986287378085E-2</v>
      </c>
      <c r="J8" s="33">
        <f t="shared" si="3"/>
        <v>8.5993484232756626E-6</v>
      </c>
      <c r="K8" s="33">
        <f t="shared" si="4"/>
        <v>2.9324645647092929E-3</v>
      </c>
      <c r="L8" s="33">
        <f t="shared" si="7"/>
        <v>8.797393694127879E-3</v>
      </c>
    </row>
    <row r="9" spans="1:12" x14ac:dyDescent="0.25">
      <c r="A9" s="28">
        <v>8</v>
      </c>
      <c r="B9" s="24">
        <v>6600</v>
      </c>
      <c r="C9" s="29">
        <v>304</v>
      </c>
      <c r="D9" s="31">
        <f t="shared" si="5"/>
        <v>4.6060606060606059E-2</v>
      </c>
      <c r="E9" s="31">
        <f t="shared" si="0"/>
        <v>5.6121622837266481E-2</v>
      </c>
      <c r="F9" s="31">
        <f t="shared" si="1"/>
        <v>6.4620712597677044E-2</v>
      </c>
      <c r="G9" s="31">
        <f t="shared" si="6"/>
        <v>4.7622533076855926E-2</v>
      </c>
      <c r="I9" s="32">
        <f t="shared" si="2"/>
        <v>5.2971986287378085E-2</v>
      </c>
      <c r="J9" s="33">
        <f t="shared" si="3"/>
        <v>8.026058528390619E-6</v>
      </c>
      <c r="K9" s="33">
        <f t="shared" si="4"/>
        <v>2.8330299201368521E-3</v>
      </c>
      <c r="L9" s="33">
        <f t="shared" si="7"/>
        <v>8.4990897604105553E-3</v>
      </c>
    </row>
    <row r="10" spans="1:12" x14ac:dyDescent="0.25">
      <c r="A10" s="28">
        <v>9</v>
      </c>
      <c r="B10" s="24">
        <v>6820</v>
      </c>
      <c r="C10" s="29">
        <v>376</v>
      </c>
      <c r="D10" s="31">
        <f t="shared" si="5"/>
        <v>5.5131964809384162E-2</v>
      </c>
      <c r="E10" s="31">
        <f t="shared" si="0"/>
        <v>5.6121622837266481E-2</v>
      </c>
      <c r="F10" s="31">
        <f t="shared" si="1"/>
        <v>6.448250680555262E-2</v>
      </c>
      <c r="G10" s="31">
        <f t="shared" si="6"/>
        <v>4.7760738868980343E-2</v>
      </c>
      <c r="I10" s="32">
        <f t="shared" si="2"/>
        <v>5.2971986287378085E-2</v>
      </c>
      <c r="J10" s="33">
        <f t="shared" si="3"/>
        <v>7.7671534145715674E-6</v>
      </c>
      <c r="K10" s="33">
        <f t="shared" si="4"/>
        <v>2.7869613227620451E-3</v>
      </c>
      <c r="L10" s="33">
        <f t="shared" si="7"/>
        <v>8.3608839682861348E-3</v>
      </c>
    </row>
    <row r="11" spans="1:12" x14ac:dyDescent="0.25">
      <c r="A11" s="28">
        <v>10</v>
      </c>
      <c r="B11" s="24">
        <v>6820</v>
      </c>
      <c r="C11" s="29">
        <v>386</v>
      </c>
      <c r="D11" s="31">
        <f t="shared" si="5"/>
        <v>5.6598240469208208E-2</v>
      </c>
      <c r="E11" s="31">
        <f t="shared" si="0"/>
        <v>5.6121622837266481E-2</v>
      </c>
      <c r="F11" s="31">
        <f t="shared" si="1"/>
        <v>6.448250680555262E-2</v>
      </c>
      <c r="G11" s="31">
        <f t="shared" si="6"/>
        <v>4.7760738868980343E-2</v>
      </c>
      <c r="I11" s="32">
        <f t="shared" si="2"/>
        <v>5.2971986287378085E-2</v>
      </c>
      <c r="J11" s="33">
        <f t="shared" si="3"/>
        <v>7.7671534145715674E-6</v>
      </c>
      <c r="K11" s="33">
        <f t="shared" si="4"/>
        <v>2.7869613227620451E-3</v>
      </c>
      <c r="L11" s="33">
        <f t="shared" si="7"/>
        <v>8.3608839682861348E-3</v>
      </c>
    </row>
    <row r="12" spans="1:12" x14ac:dyDescent="0.25">
      <c r="A12" s="28">
        <v>11</v>
      </c>
      <c r="B12" s="24">
        <v>7040</v>
      </c>
      <c r="C12" s="29">
        <v>461</v>
      </c>
      <c r="D12" s="31">
        <f t="shared" si="5"/>
        <v>6.5482954545454539E-2</v>
      </c>
      <c r="E12" s="31">
        <f t="shared" si="0"/>
        <v>5.6121622837266481E-2</v>
      </c>
      <c r="F12" s="31">
        <f t="shared" si="1"/>
        <v>6.43508311122645E-2</v>
      </c>
      <c r="G12" s="31">
        <f t="shared" si="6"/>
        <v>4.7892414562268462E-2</v>
      </c>
      <c r="I12" s="32">
        <f t="shared" si="2"/>
        <v>5.2971986287378085E-2</v>
      </c>
      <c r="J12" s="33">
        <f t="shared" si="3"/>
        <v>7.524429870366205E-6</v>
      </c>
      <c r="K12" s="33">
        <f t="shared" si="4"/>
        <v>2.743069424999339E-3</v>
      </c>
      <c r="L12" s="33">
        <f t="shared" si="7"/>
        <v>8.2292082749980174E-3</v>
      </c>
    </row>
    <row r="13" spans="1:12" x14ac:dyDescent="0.25">
      <c r="A13" s="28">
        <v>12</v>
      </c>
      <c r="B13" s="24">
        <v>7040</v>
      </c>
      <c r="C13" s="29">
        <v>459</v>
      </c>
      <c r="D13" s="31">
        <f t="shared" si="5"/>
        <v>6.5198863636363638E-2</v>
      </c>
      <c r="E13" s="31">
        <f t="shared" si="0"/>
        <v>5.6121622837266481E-2</v>
      </c>
      <c r="F13" s="31">
        <f t="shared" si="1"/>
        <v>6.43508311122645E-2</v>
      </c>
      <c r="G13" s="31">
        <f t="shared" si="6"/>
        <v>4.7892414562268462E-2</v>
      </c>
      <c r="I13" s="32">
        <f t="shared" si="2"/>
        <v>5.2971986287378085E-2</v>
      </c>
      <c r="J13" s="33">
        <f t="shared" si="3"/>
        <v>7.524429870366205E-6</v>
      </c>
      <c r="K13" s="33">
        <f t="shared" si="4"/>
        <v>2.743069424999339E-3</v>
      </c>
      <c r="L13" s="33">
        <f t="shared" si="7"/>
        <v>8.2292082749980174E-3</v>
      </c>
    </row>
    <row r="14" spans="1:12" x14ac:dyDescent="0.25">
      <c r="A14" s="28">
        <v>13</v>
      </c>
      <c r="B14" s="24">
        <v>6600</v>
      </c>
      <c r="C14" s="29">
        <v>367</v>
      </c>
      <c r="D14" s="31">
        <f t="shared" si="5"/>
        <v>5.5606060606060603E-2</v>
      </c>
      <c r="E14" s="31">
        <f t="shared" si="0"/>
        <v>5.6121622837266481E-2</v>
      </c>
      <c r="F14" s="31">
        <f t="shared" si="1"/>
        <v>6.4620712597677044E-2</v>
      </c>
      <c r="G14" s="31">
        <f t="shared" si="6"/>
        <v>4.7622533076855926E-2</v>
      </c>
      <c r="I14" s="32">
        <f t="shared" si="2"/>
        <v>5.2971986287378085E-2</v>
      </c>
      <c r="J14" s="33">
        <f t="shared" si="3"/>
        <v>8.026058528390619E-6</v>
      </c>
      <c r="K14" s="33">
        <f t="shared" si="4"/>
        <v>2.8330299201368521E-3</v>
      </c>
      <c r="L14" s="33">
        <f t="shared" si="7"/>
        <v>8.4990897604105553E-3</v>
      </c>
    </row>
    <row r="15" spans="1:12" x14ac:dyDescent="0.25">
      <c r="A15" s="28">
        <v>14</v>
      </c>
      <c r="B15" s="24">
        <v>6600</v>
      </c>
      <c r="C15" s="29">
        <v>366</v>
      </c>
      <c r="D15" s="31">
        <f t="shared" si="5"/>
        <v>5.5454545454545458E-2</v>
      </c>
      <c r="E15" s="31">
        <f t="shared" si="0"/>
        <v>5.6121622837266481E-2</v>
      </c>
      <c r="F15" s="31">
        <f t="shared" si="1"/>
        <v>6.4620712597677044E-2</v>
      </c>
      <c r="G15" s="31">
        <f t="shared" si="6"/>
        <v>4.7622533076855926E-2</v>
      </c>
      <c r="I15" s="32">
        <f t="shared" si="2"/>
        <v>5.2971986287378085E-2</v>
      </c>
      <c r="J15" s="33">
        <f t="shared" si="3"/>
        <v>8.026058528390619E-6</v>
      </c>
      <c r="K15" s="33">
        <f t="shared" si="4"/>
        <v>2.8330299201368521E-3</v>
      </c>
      <c r="L15" s="33">
        <f t="shared" si="7"/>
        <v>8.4990897604105553E-3</v>
      </c>
    </row>
    <row r="16" spans="1:12" x14ac:dyDescent="0.25">
      <c r="A16" s="28">
        <v>15</v>
      </c>
      <c r="B16" s="24">
        <v>7040</v>
      </c>
      <c r="C16" s="29">
        <v>414</v>
      </c>
      <c r="D16" s="31">
        <f t="shared" si="5"/>
        <v>5.8806818181818182E-2</v>
      </c>
      <c r="E16" s="31">
        <f t="shared" si="0"/>
        <v>5.6121622837266481E-2</v>
      </c>
      <c r="F16" s="31">
        <f t="shared" si="1"/>
        <v>6.43508311122645E-2</v>
      </c>
      <c r="G16" s="31">
        <f t="shared" si="6"/>
        <v>4.7892414562268462E-2</v>
      </c>
      <c r="I16" s="32">
        <f t="shared" si="2"/>
        <v>5.2971986287378085E-2</v>
      </c>
      <c r="J16" s="33">
        <f t="shared" si="3"/>
        <v>7.524429870366205E-6</v>
      </c>
      <c r="K16" s="33">
        <f t="shared" si="4"/>
        <v>2.743069424999339E-3</v>
      </c>
      <c r="L16" s="33">
        <f t="shared" si="7"/>
        <v>8.2292082749980174E-3</v>
      </c>
    </row>
    <row r="17" spans="1:12" x14ac:dyDescent="0.25">
      <c r="A17" s="28">
        <v>16</v>
      </c>
      <c r="B17" s="24">
        <v>7040</v>
      </c>
      <c r="C17" s="29">
        <v>410</v>
      </c>
      <c r="D17" s="31">
        <f t="shared" si="5"/>
        <v>5.823863636363636E-2</v>
      </c>
      <c r="E17" s="31">
        <f t="shared" si="0"/>
        <v>5.6121622837266481E-2</v>
      </c>
      <c r="F17" s="31">
        <f t="shared" si="1"/>
        <v>6.43508311122645E-2</v>
      </c>
      <c r="G17" s="31">
        <f t="shared" si="6"/>
        <v>4.7892414562268462E-2</v>
      </c>
      <c r="I17" s="32">
        <f t="shared" si="2"/>
        <v>5.2971986287378085E-2</v>
      </c>
      <c r="J17" s="33">
        <f t="shared" si="3"/>
        <v>7.524429870366205E-6</v>
      </c>
      <c r="K17" s="33">
        <f t="shared" si="4"/>
        <v>2.743069424999339E-3</v>
      </c>
      <c r="L17" s="33">
        <f t="shared" si="7"/>
        <v>8.2292082749980174E-3</v>
      </c>
    </row>
    <row r="18" spans="1:12" x14ac:dyDescent="0.25">
      <c r="A18" s="28">
        <v>17</v>
      </c>
      <c r="B18" s="24">
        <v>6600</v>
      </c>
      <c r="C18" s="29">
        <v>372</v>
      </c>
      <c r="D18" s="31">
        <f t="shared" si="5"/>
        <v>5.6363636363636366E-2</v>
      </c>
      <c r="E18" s="31">
        <f t="shared" si="0"/>
        <v>5.6121622837266481E-2</v>
      </c>
      <c r="F18" s="31">
        <f t="shared" si="1"/>
        <v>6.4620712597677044E-2</v>
      </c>
      <c r="G18" s="31">
        <f t="shared" si="6"/>
        <v>4.7622533076855926E-2</v>
      </c>
      <c r="I18" s="32">
        <f t="shared" si="2"/>
        <v>5.2971986287378085E-2</v>
      </c>
      <c r="J18" s="33">
        <f t="shared" si="3"/>
        <v>8.026058528390619E-6</v>
      </c>
      <c r="K18" s="33">
        <f t="shared" si="4"/>
        <v>2.8330299201368521E-3</v>
      </c>
      <c r="L18" s="33">
        <f t="shared" si="7"/>
        <v>8.4990897604105553E-3</v>
      </c>
    </row>
    <row r="19" spans="1:12" x14ac:dyDescent="0.25">
      <c r="A19" s="28">
        <v>18</v>
      </c>
      <c r="B19" s="24">
        <v>6600</v>
      </c>
      <c r="C19" s="29">
        <v>375</v>
      </c>
      <c r="D19" s="31">
        <f t="shared" si="5"/>
        <v>5.6818181818181816E-2</v>
      </c>
      <c r="E19" s="31">
        <f t="shared" si="0"/>
        <v>5.6121622837266481E-2</v>
      </c>
      <c r="F19" s="31">
        <f t="shared" si="1"/>
        <v>6.4620712597677044E-2</v>
      </c>
      <c r="G19" s="31">
        <f t="shared" si="6"/>
        <v>4.7622533076855926E-2</v>
      </c>
      <c r="I19" s="32">
        <f t="shared" si="2"/>
        <v>5.2971986287378085E-2</v>
      </c>
      <c r="J19" s="33">
        <f t="shared" si="3"/>
        <v>8.026058528390619E-6</v>
      </c>
      <c r="K19" s="33">
        <f t="shared" si="4"/>
        <v>2.8330299201368521E-3</v>
      </c>
      <c r="L19" s="33">
        <f t="shared" si="7"/>
        <v>8.4990897604105553E-3</v>
      </c>
    </row>
    <row r="20" spans="1:12" x14ac:dyDescent="0.25">
      <c r="A20" s="28">
        <v>19</v>
      </c>
      <c r="B20" s="24">
        <v>6800</v>
      </c>
      <c r="C20" s="29">
        <v>375</v>
      </c>
      <c r="D20" s="31">
        <f t="shared" si="5"/>
        <v>5.514705882352941E-2</v>
      </c>
      <c r="E20" s="31">
        <f t="shared" si="0"/>
        <v>5.6121622837266481E-2</v>
      </c>
      <c r="F20" s="31">
        <f t="shared" si="1"/>
        <v>6.4494793195675637E-2</v>
      </c>
      <c r="G20" s="31">
        <f t="shared" si="6"/>
        <v>4.7748452478857333E-2</v>
      </c>
      <c r="I20" s="32">
        <f t="shared" si="2"/>
        <v>5.2971986287378085E-2</v>
      </c>
      <c r="J20" s="33">
        <f t="shared" si="3"/>
        <v>7.7899979834379541E-6</v>
      </c>
      <c r="K20" s="33">
        <f t="shared" si="4"/>
        <v>2.7910567861363826E-3</v>
      </c>
      <c r="L20" s="33">
        <f t="shared" si="7"/>
        <v>8.3731703584091488E-3</v>
      </c>
    </row>
    <row r="21" spans="1:12" x14ac:dyDescent="0.25">
      <c r="A21" s="28">
        <v>20</v>
      </c>
      <c r="B21" s="24">
        <v>6600</v>
      </c>
      <c r="C21" s="29">
        <v>373</v>
      </c>
      <c r="D21" s="31">
        <f t="shared" si="5"/>
        <v>5.6515151515151518E-2</v>
      </c>
      <c r="E21" s="31">
        <f t="shared" si="0"/>
        <v>5.6121622837266481E-2</v>
      </c>
      <c r="F21" s="31">
        <f t="shared" si="1"/>
        <v>6.4620712597677044E-2</v>
      </c>
      <c r="G21" s="31">
        <f t="shared" si="6"/>
        <v>4.7622533076855926E-2</v>
      </c>
      <c r="I21" s="32">
        <f t="shared" si="2"/>
        <v>5.2971986287378085E-2</v>
      </c>
      <c r="J21" s="33">
        <f t="shared" si="3"/>
        <v>8.026058528390619E-6</v>
      </c>
      <c r="K21" s="33">
        <f t="shared" si="4"/>
        <v>2.8330299201368521E-3</v>
      </c>
      <c r="L21" s="33">
        <f t="shared" si="7"/>
        <v>8.4990897604105553E-3</v>
      </c>
    </row>
    <row r="22" spans="1:12" x14ac:dyDescent="0.25">
      <c r="A22" s="28">
        <v>21</v>
      </c>
      <c r="B22" s="24">
        <v>6600</v>
      </c>
      <c r="C22" s="29">
        <v>370</v>
      </c>
      <c r="D22" s="31">
        <f t="shared" si="5"/>
        <v>5.6060606060606061E-2</v>
      </c>
      <c r="E22" s="31">
        <f t="shared" si="0"/>
        <v>5.6121622837266481E-2</v>
      </c>
      <c r="F22" s="31">
        <f t="shared" si="1"/>
        <v>6.4620712597677044E-2</v>
      </c>
      <c r="G22" s="31">
        <f t="shared" si="6"/>
        <v>4.7622533076855926E-2</v>
      </c>
      <c r="I22" s="32">
        <f t="shared" si="2"/>
        <v>5.2971986287378085E-2</v>
      </c>
      <c r="J22" s="33">
        <f t="shared" si="3"/>
        <v>8.026058528390619E-6</v>
      </c>
      <c r="K22" s="33">
        <f t="shared" si="4"/>
        <v>2.8330299201368521E-3</v>
      </c>
      <c r="L22" s="33">
        <f t="shared" si="7"/>
        <v>8.4990897604105553E-3</v>
      </c>
    </row>
    <row r="23" spans="1:12" x14ac:dyDescent="0.25">
      <c r="A23" s="28">
        <v>22</v>
      </c>
      <c r="B23" s="24">
        <v>6160</v>
      </c>
      <c r="C23" s="29">
        <v>292</v>
      </c>
      <c r="D23" s="31">
        <f t="shared" si="5"/>
        <v>4.7402597402597405E-2</v>
      </c>
      <c r="E23" s="31">
        <f t="shared" si="0"/>
        <v>5.6121622837266481E-2</v>
      </c>
      <c r="F23" s="31">
        <f t="shared" si="1"/>
        <v>6.4919016531394355E-2</v>
      </c>
      <c r="G23" s="31">
        <f t="shared" si="6"/>
        <v>4.7324229143138601E-2</v>
      </c>
      <c r="I23" s="32">
        <f t="shared" si="2"/>
        <v>5.2971986287378085E-2</v>
      </c>
      <c r="J23" s="33">
        <f t="shared" si="3"/>
        <v>8.5993484232756626E-6</v>
      </c>
      <c r="K23" s="33">
        <f t="shared" si="4"/>
        <v>2.9324645647092929E-3</v>
      </c>
      <c r="L23" s="33">
        <f t="shared" si="7"/>
        <v>8.797393694127879E-3</v>
      </c>
    </row>
    <row r="24" spans="1:12" x14ac:dyDescent="0.25">
      <c r="A24" s="28">
        <v>23</v>
      </c>
      <c r="B24" s="24">
        <v>6160</v>
      </c>
      <c r="C24" s="29">
        <v>280</v>
      </c>
      <c r="D24" s="31">
        <f t="shared" si="5"/>
        <v>4.5454545454545456E-2</v>
      </c>
      <c r="E24" s="31">
        <f t="shared" si="0"/>
        <v>5.6121622837266481E-2</v>
      </c>
      <c r="F24" s="31">
        <f t="shared" si="1"/>
        <v>6.4919016531394355E-2</v>
      </c>
      <c r="G24" s="31">
        <f t="shared" si="6"/>
        <v>4.7324229143138601E-2</v>
      </c>
      <c r="I24" s="32">
        <f t="shared" si="2"/>
        <v>5.2971986287378085E-2</v>
      </c>
      <c r="J24" s="33">
        <f t="shared" si="3"/>
        <v>8.5993484232756626E-6</v>
      </c>
      <c r="K24" s="33">
        <f t="shared" si="4"/>
        <v>2.9324645647092929E-3</v>
      </c>
      <c r="L24" s="33">
        <f t="shared" si="7"/>
        <v>8.797393694127879E-3</v>
      </c>
    </row>
    <row r="25" spans="1:12" x14ac:dyDescent="0.25">
      <c r="A25" s="28">
        <v>24</v>
      </c>
      <c r="B25" s="24">
        <v>6600</v>
      </c>
      <c r="C25" s="29">
        <v>365</v>
      </c>
      <c r="D25" s="31">
        <f t="shared" si="5"/>
        <v>5.5303030303030305E-2</v>
      </c>
      <c r="E25" s="31">
        <f t="shared" si="0"/>
        <v>5.6121622837266481E-2</v>
      </c>
      <c r="F25" s="31">
        <f t="shared" si="1"/>
        <v>6.4620712597677044E-2</v>
      </c>
      <c r="G25" s="31">
        <f t="shared" si="6"/>
        <v>4.7622533076855926E-2</v>
      </c>
      <c r="I25" s="32">
        <f t="shared" si="2"/>
        <v>5.2971986287378085E-2</v>
      </c>
      <c r="J25" s="33">
        <f t="shared" si="3"/>
        <v>8.026058528390619E-6</v>
      </c>
      <c r="K25" s="33">
        <f t="shared" si="4"/>
        <v>2.8330299201368521E-3</v>
      </c>
      <c r="L25" s="33">
        <f t="shared" si="7"/>
        <v>8.4990897604105553E-3</v>
      </c>
    </row>
    <row r="26" spans="1:12" x14ac:dyDescent="0.25">
      <c r="A26" s="28">
        <v>25</v>
      </c>
      <c r="B26" s="24">
        <v>6600</v>
      </c>
      <c r="C26" s="29">
        <v>365</v>
      </c>
      <c r="D26" s="31">
        <f t="shared" si="5"/>
        <v>5.5303030303030305E-2</v>
      </c>
      <c r="E26" s="31">
        <f t="shared" si="0"/>
        <v>5.6121622837266481E-2</v>
      </c>
      <c r="F26" s="31">
        <f t="shared" si="1"/>
        <v>6.4620712597677044E-2</v>
      </c>
      <c r="G26" s="31">
        <f t="shared" si="6"/>
        <v>4.7622533076855926E-2</v>
      </c>
      <c r="I26" s="32">
        <f t="shared" si="2"/>
        <v>5.2971986287378085E-2</v>
      </c>
      <c r="J26" s="33">
        <f t="shared" si="3"/>
        <v>8.026058528390619E-6</v>
      </c>
      <c r="K26" s="33">
        <f t="shared" si="4"/>
        <v>2.8330299201368521E-3</v>
      </c>
      <c r="L26" s="33">
        <f t="shared" si="7"/>
        <v>8.4990897604105553E-3</v>
      </c>
    </row>
    <row r="27" spans="1:12" x14ac:dyDescent="0.25">
      <c r="A27" s="28">
        <v>26</v>
      </c>
      <c r="B27" s="24">
        <v>6600</v>
      </c>
      <c r="C27" s="29">
        <v>370</v>
      </c>
      <c r="D27" s="31">
        <f t="shared" si="5"/>
        <v>5.6060606060606061E-2</v>
      </c>
      <c r="E27" s="31">
        <f t="shared" si="0"/>
        <v>5.6121622837266481E-2</v>
      </c>
      <c r="F27" s="31">
        <f t="shared" si="1"/>
        <v>6.4620712597677044E-2</v>
      </c>
      <c r="G27" s="31">
        <f t="shared" si="6"/>
        <v>4.7622533076855926E-2</v>
      </c>
      <c r="I27" s="32">
        <f t="shared" si="2"/>
        <v>5.2971986287378085E-2</v>
      </c>
      <c r="J27" s="33">
        <f t="shared" si="3"/>
        <v>8.026058528390619E-6</v>
      </c>
      <c r="K27" s="33">
        <f t="shared" si="4"/>
        <v>2.8330299201368521E-3</v>
      </c>
      <c r="L27" s="33">
        <f t="shared" si="7"/>
        <v>8.4990897604105553E-3</v>
      </c>
    </row>
    <row r="28" spans="1:12" x14ac:dyDescent="0.25">
      <c r="A28" s="28">
        <v>27</v>
      </c>
      <c r="B28" s="24">
        <v>6600</v>
      </c>
      <c r="C28" s="29">
        <v>365</v>
      </c>
      <c r="D28" s="31">
        <f t="shared" si="5"/>
        <v>5.5303030303030305E-2</v>
      </c>
      <c r="E28" s="31">
        <f t="shared" si="0"/>
        <v>5.6121622837266481E-2</v>
      </c>
      <c r="F28" s="31">
        <f t="shared" si="1"/>
        <v>6.4620712597677044E-2</v>
      </c>
      <c r="G28" s="31">
        <f t="shared" si="6"/>
        <v>4.7622533076855926E-2</v>
      </c>
      <c r="I28" s="32">
        <f t="shared" si="2"/>
        <v>5.2971986287378085E-2</v>
      </c>
      <c r="J28" s="33">
        <f t="shared" si="3"/>
        <v>8.026058528390619E-6</v>
      </c>
      <c r="K28" s="33">
        <f t="shared" si="4"/>
        <v>2.8330299201368521E-3</v>
      </c>
      <c r="L28" s="33">
        <f t="shared" si="7"/>
        <v>8.4990897604105553E-3</v>
      </c>
    </row>
    <row r="29" spans="1:12" x14ac:dyDescent="0.25">
      <c r="A29" s="28">
        <v>28</v>
      </c>
      <c r="B29" s="24">
        <v>7040</v>
      </c>
      <c r="C29" s="29">
        <v>460</v>
      </c>
      <c r="D29" s="31">
        <f t="shared" si="5"/>
        <v>6.5340909090909088E-2</v>
      </c>
      <c r="E29" s="35">
        <f t="shared" si="0"/>
        <v>5.6121622837266481E-2</v>
      </c>
      <c r="F29" s="35">
        <f t="shared" si="1"/>
        <v>6.43508311122645E-2</v>
      </c>
      <c r="G29" s="31">
        <f t="shared" si="6"/>
        <v>4.7892414562268462E-2</v>
      </c>
      <c r="I29" s="32">
        <f t="shared" si="2"/>
        <v>5.2971986287378085E-2</v>
      </c>
      <c r="J29" s="33">
        <f t="shared" si="3"/>
        <v>7.524429870366205E-6</v>
      </c>
      <c r="K29" s="33">
        <f t="shared" si="4"/>
        <v>2.743069424999339E-3</v>
      </c>
      <c r="L29" s="33">
        <f t="shared" si="7"/>
        <v>8.2292082749980174E-3</v>
      </c>
    </row>
    <row r="30" spans="1:12" x14ac:dyDescent="0.25">
      <c r="A30" s="28">
        <v>29</v>
      </c>
      <c r="B30" s="24">
        <v>7040</v>
      </c>
      <c r="C30" s="29">
        <v>460</v>
      </c>
      <c r="D30" s="31">
        <f t="shared" si="5"/>
        <v>6.5340909090909088E-2</v>
      </c>
      <c r="E30" s="31">
        <f t="shared" si="0"/>
        <v>5.6121622837266481E-2</v>
      </c>
      <c r="F30" s="31">
        <f t="shared" si="1"/>
        <v>6.43508311122645E-2</v>
      </c>
      <c r="G30" s="31">
        <f t="shared" si="6"/>
        <v>4.7892414562268462E-2</v>
      </c>
      <c r="I30" s="32">
        <f t="shared" si="2"/>
        <v>5.2971986287378085E-2</v>
      </c>
      <c r="J30" s="33">
        <f t="shared" si="3"/>
        <v>7.524429870366205E-6</v>
      </c>
      <c r="K30" s="33">
        <f t="shared" si="4"/>
        <v>2.743069424999339E-3</v>
      </c>
      <c r="L30" s="33">
        <f t="shared" si="7"/>
        <v>8.2292082749980174E-3</v>
      </c>
    </row>
    <row r="31" spans="1:12" x14ac:dyDescent="0.25">
      <c r="A31" s="28">
        <v>30</v>
      </c>
      <c r="B31" s="24">
        <v>6600</v>
      </c>
      <c r="C31" s="29">
        <v>387</v>
      </c>
      <c r="D31" s="31">
        <f t="shared" si="5"/>
        <v>5.8636363636363639E-2</v>
      </c>
      <c r="E31" s="31">
        <f t="shared" si="0"/>
        <v>5.6121622837266481E-2</v>
      </c>
      <c r="F31" s="31">
        <f t="shared" si="1"/>
        <v>6.4620712597677044E-2</v>
      </c>
      <c r="G31" s="31">
        <f t="shared" si="6"/>
        <v>4.7622533076855926E-2</v>
      </c>
      <c r="I31" s="32">
        <f t="shared" si="2"/>
        <v>5.2971986287378085E-2</v>
      </c>
      <c r="J31" s="33">
        <f t="shared" si="3"/>
        <v>8.026058528390619E-6</v>
      </c>
      <c r="K31" s="33">
        <f t="shared" si="4"/>
        <v>2.8330299201368521E-3</v>
      </c>
      <c r="L31" s="33">
        <f t="shared" si="7"/>
        <v>8.4990897604105553E-3</v>
      </c>
    </row>
    <row r="32" spans="1:12" x14ac:dyDescent="0.25">
      <c r="A32" s="28">
        <v>31</v>
      </c>
      <c r="B32" s="24">
        <v>6600</v>
      </c>
      <c r="C32" s="29">
        <v>370</v>
      </c>
      <c r="D32" s="31">
        <f t="shared" si="5"/>
        <v>5.6060606060606061E-2</v>
      </c>
      <c r="E32" s="31">
        <f t="shared" si="0"/>
        <v>5.6121622837266481E-2</v>
      </c>
      <c r="F32" s="31">
        <f t="shared" si="1"/>
        <v>6.4620712597677044E-2</v>
      </c>
      <c r="G32" s="31">
        <f t="shared" si="6"/>
        <v>4.7622533076855926E-2</v>
      </c>
      <c r="I32" s="32">
        <f t="shared" si="2"/>
        <v>5.2971986287378085E-2</v>
      </c>
      <c r="J32" s="33">
        <f t="shared" si="3"/>
        <v>8.026058528390619E-6</v>
      </c>
      <c r="K32" s="33">
        <f t="shared" si="4"/>
        <v>2.8330299201368521E-3</v>
      </c>
      <c r="L32" s="33">
        <f t="shared" si="7"/>
        <v>8.4990897604105553E-3</v>
      </c>
    </row>
    <row r="33" spans="1:12" x14ac:dyDescent="0.25">
      <c r="A33" s="28">
        <v>32</v>
      </c>
      <c r="B33" s="24">
        <v>6050</v>
      </c>
      <c r="C33" s="29">
        <v>308</v>
      </c>
      <c r="D33" s="31">
        <f t="shared" si="5"/>
        <v>5.0909090909090911E-2</v>
      </c>
      <c r="E33" s="31">
        <f t="shared" si="0"/>
        <v>5.6121622837266481E-2</v>
      </c>
      <c r="F33" s="31">
        <f t="shared" si="1"/>
        <v>6.4998632576762541E-2</v>
      </c>
      <c r="G33" s="31">
        <f t="shared" si="6"/>
        <v>4.7244613097770422E-2</v>
      </c>
      <c r="I33" s="32">
        <f t="shared" si="2"/>
        <v>5.2971986287378085E-2</v>
      </c>
      <c r="J33" s="33">
        <f t="shared" si="3"/>
        <v>8.755700212789767E-6</v>
      </c>
      <c r="K33" s="33">
        <f t="shared" si="4"/>
        <v>2.9590032464986865E-3</v>
      </c>
      <c r="L33" s="33">
        <f t="shared" si="7"/>
        <v>8.8770097394960598E-3</v>
      </c>
    </row>
    <row r="34" spans="1:12" x14ac:dyDescent="0.25">
      <c r="A34" s="28">
        <v>33</v>
      </c>
      <c r="B34" s="24">
        <v>6050</v>
      </c>
      <c r="C34" s="29">
        <v>274</v>
      </c>
      <c r="D34" s="31">
        <f t="shared" si="5"/>
        <v>4.528925619834711E-2</v>
      </c>
      <c r="E34" s="31">
        <f t="shared" si="0"/>
        <v>5.6121622837266481E-2</v>
      </c>
      <c r="F34" s="31">
        <f t="shared" si="1"/>
        <v>6.4998632576762541E-2</v>
      </c>
      <c r="G34" s="31">
        <f t="shared" si="6"/>
        <v>4.7244613097770422E-2</v>
      </c>
      <c r="I34" s="32">
        <f t="shared" si="2"/>
        <v>5.2971986287378085E-2</v>
      </c>
      <c r="J34" s="33">
        <f t="shared" si="3"/>
        <v>8.755700212789767E-6</v>
      </c>
      <c r="K34" s="33">
        <f t="shared" si="4"/>
        <v>2.9590032464986865E-3</v>
      </c>
      <c r="L34" s="33">
        <f t="shared" si="7"/>
        <v>8.8770097394960598E-3</v>
      </c>
    </row>
    <row r="35" spans="1:12" x14ac:dyDescent="0.25">
      <c r="A35" s="28">
        <v>34</v>
      </c>
      <c r="B35" s="24">
        <v>6600</v>
      </c>
      <c r="C35" s="29">
        <v>371</v>
      </c>
      <c r="D35" s="31">
        <f t="shared" si="5"/>
        <v>5.6212121212121213E-2</v>
      </c>
      <c r="E35" s="31">
        <f t="shared" si="0"/>
        <v>5.6121622837266481E-2</v>
      </c>
      <c r="F35" s="31">
        <f t="shared" si="1"/>
        <v>6.4620712597677044E-2</v>
      </c>
      <c r="G35" s="31">
        <f t="shared" si="6"/>
        <v>4.7622533076855926E-2</v>
      </c>
      <c r="I35" s="32">
        <f t="shared" si="2"/>
        <v>5.2971986287378085E-2</v>
      </c>
      <c r="J35" s="33">
        <f t="shared" si="3"/>
        <v>8.026058528390619E-6</v>
      </c>
      <c r="K35" s="33">
        <f t="shared" si="4"/>
        <v>2.8330299201368521E-3</v>
      </c>
      <c r="L35" s="33">
        <f t="shared" si="7"/>
        <v>8.4990897604105553E-3</v>
      </c>
    </row>
    <row r="36" spans="1:12" x14ac:dyDescent="0.25">
      <c r="A36" s="28">
        <v>35</v>
      </c>
      <c r="B36" s="24">
        <v>6600</v>
      </c>
      <c r="C36" s="29">
        <v>364</v>
      </c>
      <c r="D36" s="31">
        <f t="shared" si="5"/>
        <v>5.5151515151515153E-2</v>
      </c>
      <c r="E36" s="31">
        <f t="shared" si="0"/>
        <v>5.6121622837266481E-2</v>
      </c>
      <c r="F36" s="31">
        <f t="shared" si="1"/>
        <v>6.4620712597677044E-2</v>
      </c>
      <c r="G36" s="31">
        <f t="shared" si="6"/>
        <v>4.7622533076855926E-2</v>
      </c>
      <c r="I36" s="32">
        <f t="shared" si="2"/>
        <v>5.2971986287378085E-2</v>
      </c>
      <c r="J36" s="33">
        <f t="shared" si="3"/>
        <v>8.026058528390619E-6</v>
      </c>
      <c r="K36" s="33">
        <f t="shared" si="4"/>
        <v>2.8330299201368521E-3</v>
      </c>
      <c r="L36" s="33">
        <f t="shared" si="7"/>
        <v>8.4990897604105553E-3</v>
      </c>
    </row>
    <row r="37" spans="1:12" x14ac:dyDescent="0.25">
      <c r="A37" s="28">
        <v>36</v>
      </c>
      <c r="B37" s="24">
        <v>6600</v>
      </c>
      <c r="C37" s="29">
        <v>369</v>
      </c>
      <c r="D37" s="31">
        <f t="shared" si="5"/>
        <v>5.5909090909090908E-2</v>
      </c>
      <c r="E37" s="31">
        <f t="shared" si="0"/>
        <v>5.6121622837266481E-2</v>
      </c>
      <c r="F37" s="31">
        <f t="shared" si="1"/>
        <v>6.4620712597677044E-2</v>
      </c>
      <c r="G37" s="31">
        <f t="shared" si="6"/>
        <v>4.7622533076855926E-2</v>
      </c>
      <c r="I37" s="32">
        <f t="shared" si="2"/>
        <v>5.2971986287378085E-2</v>
      </c>
      <c r="J37" s="33">
        <f t="shared" si="3"/>
        <v>8.026058528390619E-6</v>
      </c>
      <c r="K37" s="33">
        <f t="shared" si="4"/>
        <v>2.8330299201368521E-3</v>
      </c>
      <c r="L37" s="33">
        <f t="shared" si="7"/>
        <v>8.4990897604105553E-3</v>
      </c>
    </row>
    <row r="38" spans="1:12" x14ac:dyDescent="0.25">
      <c r="A38" s="28">
        <v>37</v>
      </c>
      <c r="B38" s="24">
        <v>6600</v>
      </c>
      <c r="C38" s="29">
        <v>379</v>
      </c>
      <c r="D38" s="31">
        <f t="shared" si="5"/>
        <v>5.7424242424242426E-2</v>
      </c>
      <c r="E38" s="31">
        <f t="shared" si="0"/>
        <v>5.6121622837266481E-2</v>
      </c>
      <c r="F38" s="31">
        <f t="shared" si="1"/>
        <v>6.4620712597677044E-2</v>
      </c>
      <c r="G38" s="31">
        <f t="shared" si="6"/>
        <v>4.7622533076855926E-2</v>
      </c>
      <c r="I38" s="32">
        <f t="shared" si="2"/>
        <v>5.2971986287378085E-2</v>
      </c>
      <c r="J38" s="33">
        <f t="shared" si="3"/>
        <v>8.026058528390619E-6</v>
      </c>
      <c r="K38" s="33">
        <f t="shared" si="4"/>
        <v>2.8330299201368521E-3</v>
      </c>
      <c r="L38" s="33">
        <f t="shared" si="7"/>
        <v>8.4990897604105553E-3</v>
      </c>
    </row>
    <row r="39" spans="1:12" x14ac:dyDescent="0.25">
      <c r="A39" s="28">
        <v>38</v>
      </c>
      <c r="B39" s="24">
        <v>6800</v>
      </c>
      <c r="C39" s="29">
        <v>376</v>
      </c>
      <c r="D39" s="31">
        <f t="shared" si="5"/>
        <v>5.5294117647058827E-2</v>
      </c>
      <c r="E39" s="31">
        <f t="shared" si="0"/>
        <v>5.6121622837266481E-2</v>
      </c>
      <c r="F39" s="31">
        <f t="shared" si="1"/>
        <v>6.4494793195675637E-2</v>
      </c>
      <c r="G39" s="31">
        <f t="shared" si="6"/>
        <v>4.7748452478857333E-2</v>
      </c>
      <c r="I39" s="32">
        <f t="shared" si="2"/>
        <v>5.2971986287378085E-2</v>
      </c>
      <c r="J39" s="33">
        <f t="shared" si="3"/>
        <v>7.7899979834379541E-6</v>
      </c>
      <c r="K39" s="33">
        <f t="shared" si="4"/>
        <v>2.7910567861363826E-3</v>
      </c>
      <c r="L39" s="33">
        <f t="shared" si="7"/>
        <v>8.3731703584091488E-3</v>
      </c>
    </row>
    <row r="40" spans="1:12" x14ac:dyDescent="0.25">
      <c r="A40" s="28">
        <v>39</v>
      </c>
      <c r="B40" s="24">
        <v>7040</v>
      </c>
      <c r="C40" s="29">
        <v>463</v>
      </c>
      <c r="D40" s="31">
        <f t="shared" si="5"/>
        <v>6.5767045454545453E-2</v>
      </c>
      <c r="E40" s="31">
        <f t="shared" si="0"/>
        <v>5.6121622837266481E-2</v>
      </c>
      <c r="F40" s="31">
        <f t="shared" si="1"/>
        <v>6.43508311122645E-2</v>
      </c>
      <c r="G40" s="31">
        <f t="shared" si="6"/>
        <v>4.7892414562268462E-2</v>
      </c>
      <c r="I40" s="32">
        <f t="shared" si="2"/>
        <v>5.2971986287378085E-2</v>
      </c>
      <c r="J40" s="33">
        <f t="shared" si="3"/>
        <v>7.524429870366205E-6</v>
      </c>
      <c r="K40" s="33">
        <f t="shared" si="4"/>
        <v>2.743069424999339E-3</v>
      </c>
      <c r="L40" s="33">
        <f t="shared" si="7"/>
        <v>8.2292082749980174E-3</v>
      </c>
    </row>
    <row r="41" spans="1:12" x14ac:dyDescent="0.25">
      <c r="A41" s="28">
        <v>40</v>
      </c>
      <c r="B41" s="24">
        <v>7040</v>
      </c>
      <c r="C41" s="29">
        <v>461</v>
      </c>
      <c r="D41" s="31">
        <f t="shared" si="5"/>
        <v>6.5482954545454539E-2</v>
      </c>
      <c r="E41" s="31">
        <f t="shared" si="0"/>
        <v>5.6121622837266481E-2</v>
      </c>
      <c r="F41" s="31">
        <f t="shared" si="1"/>
        <v>6.43508311122645E-2</v>
      </c>
      <c r="G41" s="31">
        <f t="shared" si="6"/>
        <v>4.7892414562268462E-2</v>
      </c>
      <c r="I41" s="32">
        <f t="shared" si="2"/>
        <v>5.2971986287378085E-2</v>
      </c>
      <c r="J41" s="33">
        <f t="shared" si="3"/>
        <v>7.524429870366205E-6</v>
      </c>
      <c r="K41" s="33">
        <f t="shared" si="4"/>
        <v>2.743069424999339E-3</v>
      </c>
      <c r="L41" s="33">
        <f t="shared" si="7"/>
        <v>8.2292082749980174E-3</v>
      </c>
    </row>
    <row r="42" spans="1:12" x14ac:dyDescent="0.25">
      <c r="A42" s="28">
        <v>41</v>
      </c>
      <c r="B42" s="24">
        <v>6900</v>
      </c>
      <c r="C42" s="29">
        <v>388</v>
      </c>
      <c r="D42" s="31">
        <f t="shared" si="5"/>
        <v>5.6231884057971013E-2</v>
      </c>
      <c r="E42" s="31">
        <f t="shared" si="0"/>
        <v>5.6121622837266481E-2</v>
      </c>
      <c r="F42" s="31">
        <f t="shared" si="1"/>
        <v>6.4433896603057025E-2</v>
      </c>
      <c r="G42" s="31">
        <f t="shared" si="6"/>
        <v>4.7809349071475937E-2</v>
      </c>
      <c r="I42" s="32">
        <f t="shared" si="2"/>
        <v>5.2971986287378085E-2</v>
      </c>
      <c r="J42" s="33">
        <f t="shared" si="3"/>
        <v>7.6770994619388524E-6</v>
      </c>
      <c r="K42" s="33">
        <f t="shared" si="4"/>
        <v>2.7707579219301806E-3</v>
      </c>
      <c r="L42" s="33">
        <f t="shared" si="7"/>
        <v>8.3122737657905423E-3</v>
      </c>
    </row>
    <row r="43" spans="1:12" x14ac:dyDescent="0.25">
      <c r="A43" s="28">
        <v>42</v>
      </c>
      <c r="B43" s="24">
        <v>6900</v>
      </c>
      <c r="C43" s="29">
        <v>386</v>
      </c>
      <c r="D43" s="31">
        <f t="shared" si="5"/>
        <v>5.5942028985507243E-2</v>
      </c>
      <c r="E43" s="31">
        <f t="shared" si="0"/>
        <v>5.6121622837266481E-2</v>
      </c>
      <c r="F43" s="31">
        <f t="shared" si="1"/>
        <v>6.4433896603057025E-2</v>
      </c>
      <c r="G43" s="31">
        <f t="shared" si="6"/>
        <v>4.7809349071475937E-2</v>
      </c>
      <c r="I43" s="32">
        <f t="shared" si="2"/>
        <v>5.2971986287378085E-2</v>
      </c>
      <c r="J43" s="33">
        <f t="shared" si="3"/>
        <v>7.6770994619388524E-6</v>
      </c>
      <c r="K43" s="33">
        <f t="shared" si="4"/>
        <v>2.7707579219301806E-3</v>
      </c>
      <c r="L43" s="33">
        <f t="shared" si="7"/>
        <v>8.3122737657905423E-3</v>
      </c>
    </row>
    <row r="44" spans="1:12" x14ac:dyDescent="0.25">
      <c r="A44" s="28">
        <v>43</v>
      </c>
      <c r="B44" s="24">
        <v>6800</v>
      </c>
      <c r="C44" s="29">
        <v>380</v>
      </c>
      <c r="D44" s="31">
        <f t="shared" si="5"/>
        <v>5.5882352941176473E-2</v>
      </c>
      <c r="E44" s="31">
        <f t="shared" si="0"/>
        <v>5.6121622837266481E-2</v>
      </c>
      <c r="F44" s="31">
        <f t="shared" si="1"/>
        <v>6.4494793195675637E-2</v>
      </c>
      <c r="G44" s="31">
        <f t="shared" si="6"/>
        <v>4.7748452478857333E-2</v>
      </c>
      <c r="I44" s="32">
        <f t="shared" si="2"/>
        <v>5.2971986287378085E-2</v>
      </c>
      <c r="J44" s="33">
        <f t="shared" si="3"/>
        <v>7.7899979834379541E-6</v>
      </c>
      <c r="K44" s="33">
        <f t="shared" si="4"/>
        <v>2.7910567861363826E-3</v>
      </c>
      <c r="L44" s="33">
        <f t="shared" si="7"/>
        <v>8.3731703584091488E-3</v>
      </c>
    </row>
    <row r="45" spans="1:12" x14ac:dyDescent="0.25">
      <c r="A45" s="28">
        <v>44</v>
      </c>
      <c r="B45" s="24">
        <v>6800</v>
      </c>
      <c r="C45" s="29">
        <v>394</v>
      </c>
      <c r="D45" s="31">
        <f t="shared" si="5"/>
        <v>5.7941176470588232E-2</v>
      </c>
      <c r="E45" s="31">
        <f t="shared" si="0"/>
        <v>5.6121622837266481E-2</v>
      </c>
      <c r="F45" s="31">
        <f t="shared" si="1"/>
        <v>6.4494793195675637E-2</v>
      </c>
      <c r="G45" s="31">
        <f t="shared" si="6"/>
        <v>4.7748452478857333E-2</v>
      </c>
      <c r="I45" s="32">
        <f t="shared" si="2"/>
        <v>5.2971986287378085E-2</v>
      </c>
      <c r="J45" s="33">
        <f t="shared" si="3"/>
        <v>7.7899979834379541E-6</v>
      </c>
      <c r="K45" s="33">
        <f t="shared" si="4"/>
        <v>2.7910567861363826E-3</v>
      </c>
      <c r="L45" s="33">
        <f t="shared" si="7"/>
        <v>8.3731703584091488E-3</v>
      </c>
    </row>
    <row r="46" spans="1:12" x14ac:dyDescent="0.25">
      <c r="A46" s="28">
        <v>45</v>
      </c>
      <c r="B46" s="24">
        <v>6800</v>
      </c>
      <c r="C46" s="29">
        <v>374</v>
      </c>
      <c r="D46" s="31">
        <f t="shared" si="5"/>
        <v>5.5E-2</v>
      </c>
      <c r="E46" s="31">
        <f t="shared" si="0"/>
        <v>5.6121622837266481E-2</v>
      </c>
      <c r="F46" s="31">
        <f t="shared" si="1"/>
        <v>6.4494793195675637E-2</v>
      </c>
      <c r="G46" s="31">
        <f t="shared" si="6"/>
        <v>4.7748452478857333E-2</v>
      </c>
      <c r="I46" s="32">
        <f t="shared" si="2"/>
        <v>5.2971986287378085E-2</v>
      </c>
      <c r="J46" s="33">
        <f t="shared" si="3"/>
        <v>7.7899979834379541E-6</v>
      </c>
      <c r="K46" s="33">
        <f t="shared" si="4"/>
        <v>2.7910567861363826E-3</v>
      </c>
      <c r="L46" s="33">
        <f t="shared" si="7"/>
        <v>8.3731703584091488E-3</v>
      </c>
    </row>
    <row r="47" spans="1:12" x14ac:dyDescent="0.25">
      <c r="A47" s="28">
        <v>46</v>
      </c>
      <c r="B47" s="24">
        <v>6550</v>
      </c>
      <c r="C47" s="29">
        <v>362</v>
      </c>
      <c r="D47" s="31">
        <f t="shared" si="5"/>
        <v>5.5267175572519082E-2</v>
      </c>
      <c r="E47" s="31">
        <f t="shared" si="0"/>
        <v>5.6121622837266481E-2</v>
      </c>
      <c r="F47" s="31">
        <f t="shared" si="1"/>
        <v>6.4653090199725455E-2</v>
      </c>
      <c r="G47" s="31">
        <f t="shared" si="6"/>
        <v>4.7590155474807508E-2</v>
      </c>
      <c r="I47" s="32">
        <f t="shared" si="2"/>
        <v>5.2971986287378085E-2</v>
      </c>
      <c r="J47" s="33">
        <f t="shared" si="3"/>
        <v>8.0873261507447451E-6</v>
      </c>
      <c r="K47" s="33">
        <f t="shared" si="4"/>
        <v>2.8438224541529919E-3</v>
      </c>
      <c r="L47" s="33">
        <f t="shared" si="7"/>
        <v>8.5314673624589752E-3</v>
      </c>
    </row>
    <row r="48" spans="1:12" x14ac:dyDescent="0.25">
      <c r="A48" s="28">
        <v>47</v>
      </c>
      <c r="B48" s="24">
        <v>6600</v>
      </c>
      <c r="C48" s="29">
        <v>372</v>
      </c>
      <c r="D48" s="31">
        <f t="shared" si="5"/>
        <v>5.6363636363636366E-2</v>
      </c>
      <c r="E48" s="31">
        <f t="shared" si="0"/>
        <v>5.6121622837266481E-2</v>
      </c>
      <c r="F48" s="31">
        <f t="shared" si="1"/>
        <v>6.4620712597677044E-2</v>
      </c>
      <c r="G48" s="31">
        <f t="shared" si="6"/>
        <v>4.7622533076855926E-2</v>
      </c>
      <c r="I48" s="32">
        <f t="shared" si="2"/>
        <v>5.2971986287378085E-2</v>
      </c>
      <c r="J48" s="33">
        <f t="shared" si="3"/>
        <v>8.026058528390619E-6</v>
      </c>
      <c r="K48" s="33">
        <f t="shared" si="4"/>
        <v>2.8330299201368521E-3</v>
      </c>
      <c r="L48" s="33">
        <f t="shared" si="7"/>
        <v>8.4990897604105553E-3</v>
      </c>
    </row>
    <row r="49" spans="1:12" x14ac:dyDescent="0.25">
      <c r="A49" s="28">
        <v>48</v>
      </c>
      <c r="B49" s="24">
        <v>6600</v>
      </c>
      <c r="C49" s="29">
        <v>365</v>
      </c>
      <c r="D49" s="31">
        <f t="shared" si="5"/>
        <v>5.5303030303030305E-2</v>
      </c>
      <c r="E49" s="31">
        <f t="shared" si="0"/>
        <v>5.6121622837266481E-2</v>
      </c>
      <c r="F49" s="31">
        <f t="shared" si="1"/>
        <v>6.4620712597677044E-2</v>
      </c>
      <c r="G49" s="31">
        <f t="shared" si="6"/>
        <v>4.7622533076855926E-2</v>
      </c>
      <c r="I49" s="32">
        <f t="shared" si="2"/>
        <v>5.2971986287378085E-2</v>
      </c>
      <c r="J49" s="33">
        <f>I49/B49</f>
        <v>8.026058528390619E-6</v>
      </c>
      <c r="K49" s="33">
        <f t="shared" si="4"/>
        <v>2.8330299201368521E-3</v>
      </c>
      <c r="L49" s="33">
        <f t="shared" si="7"/>
        <v>8.4990897604105553E-3</v>
      </c>
    </row>
    <row r="50" spans="1:12" x14ac:dyDescent="0.25">
      <c r="A50" s="28">
        <v>49</v>
      </c>
      <c r="B50" s="24">
        <v>6800</v>
      </c>
      <c r="C50" s="25">
        <v>378</v>
      </c>
      <c r="D50" s="31">
        <f t="shared" si="5"/>
        <v>5.5588235294117647E-2</v>
      </c>
      <c r="E50" s="31">
        <f t="shared" si="0"/>
        <v>5.6121622837266481E-2</v>
      </c>
      <c r="F50" s="31">
        <f t="shared" si="1"/>
        <v>6.4494793195675637E-2</v>
      </c>
      <c r="G50" s="31">
        <f t="shared" si="6"/>
        <v>4.7748452478857333E-2</v>
      </c>
      <c r="I50" s="32">
        <f t="shared" si="2"/>
        <v>5.2971986287378085E-2</v>
      </c>
      <c r="J50" s="33">
        <f t="shared" si="3"/>
        <v>7.7899979834379541E-6</v>
      </c>
      <c r="K50" s="33">
        <f t="shared" si="4"/>
        <v>2.7910567861363826E-3</v>
      </c>
      <c r="L50" s="33">
        <f t="shared" si="7"/>
        <v>8.3731703584091488E-3</v>
      </c>
    </row>
    <row r="51" spans="1:12" x14ac:dyDescent="0.25">
      <c r="A51" s="28">
        <v>50</v>
      </c>
      <c r="B51" s="24">
        <v>7040</v>
      </c>
      <c r="C51" s="25">
        <v>398</v>
      </c>
      <c r="D51" s="31">
        <f t="shared" si="5"/>
        <v>5.6534090909090909E-2</v>
      </c>
      <c r="E51" s="31">
        <f t="shared" si="0"/>
        <v>5.6121622837266481E-2</v>
      </c>
      <c r="F51" s="31">
        <f t="shared" si="1"/>
        <v>6.43508311122645E-2</v>
      </c>
      <c r="G51" s="31">
        <f t="shared" si="6"/>
        <v>4.7892414562268462E-2</v>
      </c>
      <c r="I51" s="32">
        <f t="shared" si="2"/>
        <v>5.2971986287378085E-2</v>
      </c>
      <c r="J51" s="33">
        <f>I51/B51</f>
        <v>7.524429870366205E-6</v>
      </c>
      <c r="K51" s="33">
        <f t="shared" si="4"/>
        <v>2.743069424999339E-3</v>
      </c>
      <c r="L51" s="33">
        <f t="shared" si="7"/>
        <v>8.2292082749980174E-3</v>
      </c>
    </row>
    <row r="52" spans="1:12" x14ac:dyDescent="0.25">
      <c r="A52" s="27" t="s">
        <v>45</v>
      </c>
      <c r="B52" s="28">
        <f>SUM(B2:B51)</f>
        <v>333490</v>
      </c>
      <c r="C52" s="25">
        <f>SUM(C2:C51)</f>
        <v>18716</v>
      </c>
      <c r="D52" s="30">
        <f>C52/B52</f>
        <v>5.6121622837266481E-2</v>
      </c>
      <c r="E52" s="12"/>
      <c r="F52" s="12"/>
      <c r="G52" s="12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p cchart</vt:lpstr>
      <vt:lpstr>Sheet3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LENOVO</cp:lastModifiedBy>
  <cp:lastPrinted>2021-11-25T13:30:04Z</cp:lastPrinted>
  <dcterms:created xsi:type="dcterms:W3CDTF">2021-11-25T08:49:55Z</dcterms:created>
  <dcterms:modified xsi:type="dcterms:W3CDTF">2023-01-23T04:33:01Z</dcterms:modified>
</cp:coreProperties>
</file>